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epineda_mineco_gob_gt/Documents/Escritorio/01. Oficina de Asuntos de Probidad -OAP-/06. Informes -CNC-/04.- Tu Gobierno en números/"/>
    </mc:Choice>
  </mc:AlternateContent>
  <xr:revisionPtr revIDLastSave="5" documentId="11_F9E09C0FB70FDBAB876B459306B42B47FCBB2A39" xr6:coauthVersionLast="47" xr6:coauthVersionMax="47" xr10:uidLastSave="{A95B19F9-6B64-4B44-B2A2-247C44ADDB5A}"/>
  <bookViews>
    <workbookView xWindow="-120" yWindow="-120" windowWidth="29040" windowHeight="15720" xr2:uid="{00000000-000D-0000-FFFF-FFFF00000000}"/>
  </bookViews>
  <sheets>
    <sheet name="ENERO 2026" sheetId="2" r:id="rId1"/>
    <sheet name="GRAFICA" sheetId="3" r:id="rId2"/>
  </sheets>
  <definedNames>
    <definedName name="_xlnm.Print_Area" localSheetId="0">'ENERO 2026'!$A$1:$P$32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F15" i="2"/>
  <c r="L14" i="2"/>
  <c r="C3" i="3" s="1"/>
  <c r="O10" i="2"/>
  <c r="O15" i="2" s="1"/>
  <c r="I30" i="2"/>
  <c r="I29" i="2"/>
  <c r="I28" i="2"/>
  <c r="I27" i="2"/>
  <c r="I26" i="2"/>
  <c r="I25" i="2"/>
  <c r="I24" i="2"/>
  <c r="C19" i="3" l="1"/>
  <c r="C4" i="3"/>
</calcChain>
</file>

<file path=xl/sharedStrings.xml><?xml version="1.0" encoding="utf-8"?>
<sst xmlns="http://schemas.openxmlformats.org/spreadsheetml/2006/main" count="80" uniqueCount="69">
  <si>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</si>
  <si>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</si>
  <si>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</si>
  <si>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</si>
  <si>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</si>
  <si>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</si>
  <si>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</si>
  <si>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</si>
  <si>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</si>
  <si>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</si>
  <si>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</si>
  <si>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</si>
  <si>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</si>
  <si>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</si>
  <si>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</si>
  <si>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</si>
  <si>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</si>
  <si>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Q.000,000,000.00</t>
  </si>
  <si>
    <t>Finalidad A</t>
  </si>
  <si>
    <t>Finalidad B</t>
  </si>
  <si>
    <t>Finalidad C</t>
  </si>
  <si>
    <t>Región (x): _____________________</t>
  </si>
  <si>
    <t>Multiregional: ____________________</t>
  </si>
  <si>
    <t>Personal permanente 011</t>
  </si>
  <si>
    <t>TÚ GOBIERNO EN NÚMEROS</t>
  </si>
  <si>
    <t>Presupuesto vigente 2025</t>
  </si>
  <si>
    <t>Grupo (000): _____________</t>
  </si>
  <si>
    <t>Grupo (100): _____________</t>
  </si>
  <si>
    <t>Grupo (200): _____________</t>
  </si>
  <si>
    <t>Grupo (300): _____________</t>
  </si>
  <si>
    <t>Grupo (600): _____________</t>
  </si>
  <si>
    <t>Grupo (400): _____________</t>
  </si>
  <si>
    <t>Grupo (900): _____________</t>
  </si>
  <si>
    <t>Región (1):  METROPOLITANA</t>
  </si>
  <si>
    <t>Región (10): SERVICIOS EN EL EXTERIOR</t>
  </si>
  <si>
    <t>MINISTRA</t>
  </si>
  <si>
    <t>VICEMINISTRO</t>
  </si>
  <si>
    <t>ACTIVIDADES CENTRALES</t>
  </si>
  <si>
    <t>SERVICIOS REGISTRALES</t>
  </si>
  <si>
    <t>PROMOCION DE LA INVERSION Y COMPETENCIA</t>
  </si>
  <si>
    <t>PARTIDAS NO ASIGNABLES A PROGRAMAS</t>
  </si>
  <si>
    <t>PROGRAMA 01</t>
  </si>
  <si>
    <t>PROGRAMA 11</t>
  </si>
  <si>
    <t>PROGRAMA 12</t>
  </si>
  <si>
    <t>PROGRAMA 13</t>
  </si>
  <si>
    <t>PROGRAMA 14</t>
  </si>
  <si>
    <t>PROGRAMA 15</t>
  </si>
  <si>
    <t>PROGRAMA 99</t>
  </si>
  <si>
    <t>GESTION DE LA INTEGRACION ECONOMIA Y COMERCIO EXTERIOR</t>
  </si>
  <si>
    <t>DESARROLLO DE LA MICRO PEQUEÑA Y MEDIANA EMPRESA</t>
  </si>
  <si>
    <t>ASISTENCIA Y PROTECCION ALCONSUMIDOR Y SUPERVISION DEL COMERCIO INTERNO</t>
  </si>
  <si>
    <t>Gabriela Garcia</t>
  </si>
  <si>
    <t>Hector Marroquin Mora</t>
  </si>
  <si>
    <t>Carlos Antonio Morales Maza</t>
  </si>
  <si>
    <t>Sara Maria Larios Hernandez</t>
  </si>
  <si>
    <t>Elizabeth Ugalde Miranda</t>
  </si>
  <si>
    <t>Valeria Prado Mancilla</t>
  </si>
  <si>
    <t>Personal temporal 021
Personal temporal 022
Jornales 081</t>
  </si>
  <si>
    <t>Presupuesto vigente 2026</t>
  </si>
  <si>
    <t>Presupuesto por ejecutar</t>
  </si>
  <si>
    <t>1.    US$ 1,416.2  millones de Inversión Extranjera Directa (IED) según datos del Banco de Guatemala.  A septiembre 2025</t>
  </si>
  <si>
    <t>4  24,939  Personas individuales y jurídicas beneficiadas con servicios de registro de  patentes comerciales y títulos de propiedad intelectual, registro de garantías mobiliarias, prestadores de servicios de certificación e inscripción en el mercado de valores.</t>
  </si>
  <si>
    <t>5.   181 Personas beneficiadas con capacitaciones en servicios de desarrollo empresarial a nivel nacional.</t>
  </si>
  <si>
    <t>6 .     91  préstamos otorgados a empresarios propietarios de microempresas, pequeñas y medianas empresas, por un monto de       Q. 8,663,760.00
De los 91 préstamos otorgados al 31 de enero de 2026, 87 corresponden a préstamos a Microempresas por un monto de Q.7,211,160.00  contribuyendo a la meta de la Política General de Gobierno 2024-2028 Meta " Para el año 2029 se ha disminuido la pobreza y pobreza extrema con énfasis en los departamentos priorizados en 27.8 puntos porcentuales (Departamentos priorizados; Alta Verapaz, Sololá Totonicapán, Huehuetenango, Quiché y Chiquimula).</t>
  </si>
  <si>
    <t>3   Acciones para el financiamiento de proyectos productivos orientados a la innovación y la transición tecnológica en  MIPYMES, cooperativas y asociaciones de transformación productiva o industrial,  en el producto de Empresario de Micro, pequeña y mediana empresa beneficiados con servicios financieros, Programa 14. Desarrollo de la Micro, Pequeña y Mediana Empresa, Actividad 1. Servicios Financieros a la Micro, Pequeña y Mediana Empresa, para el fortalecimiento del  Fondo de Innovación Tecnológica (FIT) a entidad administradora del fondo, el Crédito Hipotecario Nacional de Guatemala.</t>
  </si>
  <si>
    <t>7.    5,577  Consumidores beneficiados con servicios de asistencia, protección y educación sobre sus derechos y obligaciones; así como, 5, 654 Eventos de supervisión a proveedores para el cumplimiento de sus obligaciones.</t>
  </si>
  <si>
    <t xml:space="preserve">2     Q.4,973,941.55 millones recuperados en favor de Consumidores y tarjetahabientes. </t>
  </si>
  <si>
    <t>ACTUALIZADO AL 31 DE ENERO DEL 2026</t>
  </si>
  <si>
    <t>PRINCIPALES AVANCES O LOGROS
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</si>
</sst>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>
      <alignment vertical="top"/>
    </xf>
  </cellStyleXfs>
  <cellXfs count="10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7" fontId="2" fillId="4" borderId="25" xfId="1" applyNumberFormat="1" applyFont="1" applyFill="1" applyBorder="1" applyAlignment="1">
      <alignment horizontal="center" vertical="center"/>
    </xf>
    <xf numFmtId="7" fontId="2" fillId="4" borderId="28" xfId="1" applyNumberFormat="1" applyFont="1" applyFill="1" applyBorder="1" applyAlignment="1">
      <alignment horizontal="center" vertical="center"/>
    </xf>
    <xf numFmtId="43" fontId="0" fillId="0" borderId="0" xfId="0" applyNumberFormat="1"/>
    <xf numFmtId="43" fontId="2" fillId="3" borderId="16" xfId="1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8" fontId="2" fillId="3" borderId="16" xfId="1" applyNumberFormat="1" applyFont="1" applyFill="1" applyBorder="1" applyAlignment="1">
      <alignment vertical="center"/>
    </xf>
    <xf numFmtId="10" fontId="2" fillId="0" borderId="6" xfId="2" applyNumberFormat="1" applyFont="1" applyBorder="1" applyAlignment="1">
      <alignment horizontal="center" vertical="center"/>
    </xf>
    <xf numFmtId="10" fontId="2" fillId="0" borderId="8" xfId="2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8" fontId="0" fillId="0" borderId="0" xfId="0" applyNumberFormat="1"/>
    <xf numFmtId="0" fontId="2" fillId="0" borderId="5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0" fontId="2" fillId="3" borderId="6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justify" vertical="center" wrapText="1"/>
    </xf>
    <xf numFmtId="0" fontId="2" fillId="4" borderId="25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7" fontId="2" fillId="0" borderId="25" xfId="1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062-44CF-8224-D6B1D896927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062-44CF-8224-D6B1D896927D}"/>
              </c:ext>
            </c:extLst>
          </c:dPt>
          <c:val>
            <c:numRef>
              <c:f>GRAFICA!$C$2:$C$3</c:f>
              <c:numCache>
                <c:formatCode>"Q"#,##0.00_);[Red]\("Q"#,##0.00\)</c:formatCode>
                <c:ptCount val="2"/>
                <c:pt idx="0" formatCode="_(* #,##0.00_);_(* \(#,##0.00\);_(* &quot;-&quot;??_);_(@_)">
                  <c:v>977678000</c:v>
                </c:pt>
                <c:pt idx="1">
                  <c:v>24397920.419999998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62-44CF-8224-D6B1D896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71D-4C60-9151-18688CC1D71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1D-4C60-9151-18688CC1D71B}"/>
              </c:ext>
            </c:extLst>
          </c:dPt>
          <c:val>
            <c:numRef>
              <c:f>GRAFICA!$C$2:$C$3</c:f>
              <c:numCache>
                <c:formatCode>"Q"#,##0.00_);[Red]\("Q"#,##0.00\)</c:formatCode>
                <c:ptCount val="2"/>
                <c:pt idx="0" formatCode="_(* #,##0.00_);_(* \(#,##0.00\);_(* &quot;-&quot;??_);_(@_)">
                  <c:v>977678000</c:v>
                </c:pt>
                <c:pt idx="1">
                  <c:v>24397920.419999998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F-4D8C-B1DF-C86B433BE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2FE-43E0-B001-DB8912F348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2FE-43E0-B001-DB8912F3485A}"/>
              </c:ext>
            </c:extLst>
          </c:dPt>
          <c:cat>
            <c:strRef>
              <c:f>GRAFICA!$B$18:$B$19</c:f>
              <c:strCache>
                <c:ptCount val="2"/>
                <c:pt idx="0">
                  <c:v>Presupuesto vigente 2025</c:v>
                </c:pt>
                <c:pt idx="1">
                  <c:v>Presupuesto por ejecutar</c:v>
                </c:pt>
              </c:strCache>
            </c:strRef>
          </c:cat>
          <c:val>
            <c:numRef>
              <c:f>GRAFICA!$C$18:$C$19</c:f>
              <c:numCache>
                <c:formatCode>"Q"#,##0.00_);[Red]\("Q"#,##0.00\)</c:formatCode>
                <c:ptCount val="2"/>
                <c:pt idx="0">
                  <c:v>977678000</c:v>
                </c:pt>
                <c:pt idx="1">
                  <c:v>953280079.58000004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7-431F-B289-2BC1DD26B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15</xdr:row>
      <xdr:rowOff>150922</xdr:rowOff>
    </xdr:from>
    <xdr:to>
      <xdr:col>11</xdr:col>
      <xdr:colOff>336177</xdr:colOff>
      <xdr:row>20</xdr:row>
      <xdr:rowOff>70146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0F424-1C8A-41B2-B1F0-D40ACCEA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5916" y="3954572"/>
          <a:ext cx="2060961" cy="224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1088571</xdr:colOff>
      <xdr:row>4</xdr:row>
      <xdr:rowOff>54901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D761379-3C05-4E2C-8B21-6FEB86502934}"/>
            </a:ext>
          </a:extLst>
        </xdr:cNvPr>
        <xdr:cNvSpPr txBox="1"/>
      </xdr:nvSpPr>
      <xdr:spPr>
        <a:xfrm>
          <a:off x="800100" y="184150"/>
          <a:ext cx="1088571" cy="8931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LOGO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INSTITUCIONAL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640290</xdr:colOff>
      <xdr:row>0</xdr:row>
      <xdr:rowOff>150354</xdr:rowOff>
    </xdr:from>
    <xdr:to>
      <xdr:col>4</xdr:col>
      <xdr:colOff>809625</xdr:colOff>
      <xdr:row>5</xdr:row>
      <xdr:rowOff>107155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387202-DEDE-4E76-B29E-ED33E495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2478" y="150354"/>
          <a:ext cx="2645835" cy="117123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1587</xdr:rowOff>
    </xdr:from>
    <xdr:to>
      <xdr:col>2</xdr:col>
      <xdr:colOff>321469</xdr:colOff>
      <xdr:row>5</xdr:row>
      <xdr:rowOff>154781</xdr:rowOff>
    </xdr:to>
    <xdr:pic>
      <xdr:nvPicPr>
        <xdr:cNvPr id="8" name="Imagen 7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AA3C6BD4-B19D-E5B5-6998-068EE503D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92087"/>
          <a:ext cx="1821656" cy="117713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333374</xdr:colOff>
      <xdr:row>16</xdr:row>
      <xdr:rowOff>47624</xdr:rowOff>
    </xdr:from>
    <xdr:to>
      <xdr:col>5</xdr:col>
      <xdr:colOff>1107281</xdr:colOff>
      <xdr:row>20</xdr:row>
      <xdr:rowOff>345280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E750B48-F11B-48D3-85B7-B1A8C05A9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</xdr:row>
      <xdr:rowOff>9525</xdr:rowOff>
    </xdr:from>
    <xdr:to>
      <xdr:col>6</xdr:col>
      <xdr:colOff>233969</xdr:colOff>
      <xdr:row>8</xdr:row>
      <xdr:rowOff>7967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7F3145E-622E-E3E4-EAB5-5FB61DF05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152400</xdr:colOff>
      <xdr:row>14</xdr:row>
      <xdr:rowOff>71437</xdr:rowOff>
    </xdr:from>
    <xdr:to>
      <xdr:col>6</xdr:col>
      <xdr:colOff>323850</xdr:colOff>
      <xdr:row>23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6E40A9-7E0F-2615-BC64-4F3393460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32"/>
  <sheetViews>
    <sheetView tabSelected="1" zoomScale="80" zoomScaleNormal="80" workbookViewId="0"/>
  </sheetViews>
  <sheetFormatPr baseColWidth="10" defaultColWidth="11.42578125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7109375" style="1" customWidth="1"/>
    <col min="5" max="5" width="33.7109375" style="1" customWidth="1"/>
    <col min="6" max="6" width="21.7109375" style="1" customWidth="1"/>
    <col min="7" max="7" width="3.7109375" style="1" customWidth="1"/>
    <col min="8" max="8" width="30.7109375" style="1" customWidth="1"/>
    <col min="9" max="9" width="23.28515625" style="1" customWidth="1"/>
    <col min="10" max="10" width="3.7109375" style="1" customWidth="1"/>
    <col min="11" max="11" width="37.28515625" style="1" customWidth="1"/>
    <col min="12" max="12" width="16" style="1" customWidth="1"/>
    <col min="13" max="13" width="3.7109375" style="1" customWidth="1"/>
    <col min="14" max="14" width="43.42578125" style="1" customWidth="1"/>
    <col min="15" max="15" width="17.7109375" style="1" customWidth="1"/>
    <col min="16" max="18" width="11.42578125" style="1"/>
    <col min="19" max="19" width="13.28515625" style="1" bestFit="1" customWidth="1"/>
    <col min="20" max="16384" width="11.42578125" style="1"/>
  </cols>
  <sheetData>
    <row r="2" spans="2:19" ht="26.25" x14ac:dyDescent="0.4">
      <c r="B2" s="45" t="s">
        <v>24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2:19" ht="18" x14ac:dyDescent="0.25">
      <c r="B3" s="46" t="s">
        <v>67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9" ht="23.25" x14ac:dyDescent="0.3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9" ht="12.75" customHeight="1" x14ac:dyDescent="0.25">
      <c r="B5" s="16"/>
      <c r="C5" s="2"/>
      <c r="D5" s="2"/>
      <c r="E5" s="2"/>
      <c r="F5" s="2"/>
      <c r="G5" s="2"/>
      <c r="H5" s="2"/>
      <c r="I5" s="2"/>
      <c r="J5" s="12"/>
      <c r="K5" s="12"/>
      <c r="L5" s="12"/>
      <c r="M5" s="12"/>
      <c r="N5" s="12"/>
      <c r="O5" s="17"/>
    </row>
    <row r="6" spans="2:19" ht="15.75" thickBot="1" x14ac:dyDescent="0.3">
      <c r="B6" s="2"/>
      <c r="C6" s="2"/>
      <c r="D6" s="2"/>
      <c r="E6" s="2"/>
      <c r="F6" s="2"/>
      <c r="G6" s="2"/>
      <c r="H6" s="2"/>
      <c r="I6" s="2"/>
      <c r="J6" s="12"/>
      <c r="K6" s="12"/>
      <c r="L6" s="12"/>
      <c r="M6" s="12"/>
      <c r="N6" s="12"/>
      <c r="O6" s="12"/>
    </row>
    <row r="7" spans="2:19" ht="37.5" customHeight="1" x14ac:dyDescent="0.25">
      <c r="B7" s="49" t="s">
        <v>0</v>
      </c>
      <c r="C7" s="50"/>
      <c r="D7" s="2"/>
      <c r="E7" s="49" t="s">
        <v>12</v>
      </c>
      <c r="F7" s="50"/>
      <c r="G7" s="2"/>
      <c r="H7" s="51" t="s">
        <v>10</v>
      </c>
      <c r="I7" s="50"/>
      <c r="K7" s="52" t="s">
        <v>11</v>
      </c>
      <c r="L7" s="53"/>
      <c r="N7" s="51" t="s">
        <v>1</v>
      </c>
      <c r="O7" s="54"/>
    </row>
    <row r="8" spans="2:19" ht="29.25" customHeight="1" x14ac:dyDescent="0.25">
      <c r="B8" s="55" t="s">
        <v>35</v>
      </c>
      <c r="C8" s="57" t="s">
        <v>51</v>
      </c>
      <c r="D8" s="2"/>
      <c r="E8" s="55" t="s">
        <v>25</v>
      </c>
      <c r="F8" s="59">
        <v>977678000</v>
      </c>
      <c r="G8" s="2"/>
      <c r="H8" s="25" t="s">
        <v>26</v>
      </c>
      <c r="I8" s="24">
        <v>14850614.18</v>
      </c>
      <c r="K8" s="25" t="s">
        <v>33</v>
      </c>
      <c r="L8" s="14">
        <v>23867261.600000001</v>
      </c>
      <c r="N8" s="43" t="s">
        <v>7</v>
      </c>
      <c r="O8" s="44">
        <v>199265585</v>
      </c>
      <c r="Q8" s="3"/>
      <c r="R8" s="19"/>
    </row>
    <row r="9" spans="2:19" ht="29.25" customHeight="1" x14ac:dyDescent="0.25">
      <c r="B9" s="56"/>
      <c r="C9" s="58"/>
      <c r="D9" s="2"/>
      <c r="E9" s="56"/>
      <c r="F9" s="60"/>
      <c r="G9" s="2"/>
      <c r="H9" s="25" t="s">
        <v>27</v>
      </c>
      <c r="I9" s="24">
        <v>1516602.88</v>
      </c>
      <c r="K9" s="25" t="s">
        <v>34</v>
      </c>
      <c r="L9" s="14">
        <v>530658.81999999995</v>
      </c>
      <c r="N9" s="43"/>
      <c r="O9" s="44"/>
    </row>
    <row r="10" spans="2:19" ht="29.25" customHeight="1" x14ac:dyDescent="0.25">
      <c r="B10" s="55" t="s">
        <v>36</v>
      </c>
      <c r="C10" s="57" t="s">
        <v>52</v>
      </c>
      <c r="D10" s="2"/>
      <c r="E10" s="55" t="s">
        <v>4</v>
      </c>
      <c r="F10" s="59">
        <v>24397920.420000002</v>
      </c>
      <c r="G10" s="2"/>
      <c r="H10" s="25" t="s">
        <v>28</v>
      </c>
      <c r="I10" s="24">
        <v>138379.65</v>
      </c>
      <c r="K10" s="25" t="s">
        <v>21</v>
      </c>
      <c r="L10" s="14" t="s">
        <v>17</v>
      </c>
      <c r="N10" s="43" t="s">
        <v>8</v>
      </c>
      <c r="O10" s="44">
        <f>+I8</f>
        <v>14850614.18</v>
      </c>
      <c r="R10" s="64"/>
      <c r="S10" s="65"/>
    </row>
    <row r="11" spans="2:19" ht="29.25" customHeight="1" x14ac:dyDescent="0.25">
      <c r="B11" s="76"/>
      <c r="C11" s="77"/>
      <c r="D11" s="2"/>
      <c r="E11" s="76"/>
      <c r="F11" s="78"/>
      <c r="G11" s="2"/>
      <c r="H11" s="27" t="s">
        <v>29</v>
      </c>
      <c r="I11" s="23">
        <v>0</v>
      </c>
      <c r="K11" s="25" t="s">
        <v>21</v>
      </c>
      <c r="L11" s="14" t="s">
        <v>17</v>
      </c>
      <c r="N11" s="43"/>
      <c r="O11" s="44"/>
      <c r="R11" s="64"/>
      <c r="S11" s="65"/>
    </row>
    <row r="12" spans="2:19" ht="29.25" customHeight="1" x14ac:dyDescent="0.25">
      <c r="B12" s="76"/>
      <c r="C12" s="77"/>
      <c r="D12" s="2"/>
      <c r="E12" s="76"/>
      <c r="F12" s="78"/>
      <c r="G12" s="2"/>
      <c r="H12" s="27" t="s">
        <v>31</v>
      </c>
      <c r="I12" s="23">
        <v>6287750.8499999996</v>
      </c>
      <c r="K12" s="25" t="s">
        <v>22</v>
      </c>
      <c r="L12" s="14" t="s">
        <v>17</v>
      </c>
      <c r="N12" s="43"/>
      <c r="O12" s="44"/>
      <c r="R12" s="64"/>
      <c r="S12" s="65"/>
    </row>
    <row r="13" spans="2:19" ht="29.25" customHeight="1" x14ac:dyDescent="0.25">
      <c r="B13" s="76"/>
      <c r="C13" s="77"/>
      <c r="D13" s="2"/>
      <c r="E13" s="76"/>
      <c r="F13" s="78"/>
      <c r="G13" s="2"/>
      <c r="H13" s="27" t="s">
        <v>30</v>
      </c>
      <c r="I13" s="23">
        <v>0</v>
      </c>
      <c r="K13" s="25"/>
      <c r="L13" s="14"/>
      <c r="N13" s="43"/>
      <c r="O13" s="44"/>
      <c r="R13" s="64"/>
      <c r="S13" s="65"/>
    </row>
    <row r="14" spans="2:19" ht="29.25" customHeight="1" thickBot="1" x14ac:dyDescent="0.3">
      <c r="B14" s="56"/>
      <c r="C14" s="58"/>
      <c r="D14" s="2"/>
      <c r="E14" s="56"/>
      <c r="F14" s="60"/>
      <c r="G14" s="2"/>
      <c r="H14" s="11" t="s">
        <v>32</v>
      </c>
      <c r="I14" s="20">
        <v>1604572.86</v>
      </c>
      <c r="K14" s="25"/>
      <c r="L14" s="14">
        <f>SUM(I8:I14)</f>
        <v>24397920.419999998</v>
      </c>
      <c r="N14" s="43"/>
      <c r="O14" s="44"/>
      <c r="R14" s="64"/>
      <c r="S14" s="66"/>
    </row>
    <row r="15" spans="2:19" ht="9" customHeight="1" thickBot="1" x14ac:dyDescent="0.3">
      <c r="B15" s="55" t="s">
        <v>36</v>
      </c>
      <c r="C15" s="57" t="s">
        <v>53</v>
      </c>
      <c r="D15" s="2"/>
      <c r="E15" s="55" t="s">
        <v>6</v>
      </c>
      <c r="F15" s="67">
        <f>+F10/F8</f>
        <v>2.4954965152125752E-2</v>
      </c>
      <c r="G15" s="2"/>
      <c r="H15" s="5"/>
      <c r="I15" s="18"/>
      <c r="K15" s="69"/>
      <c r="L15" s="70"/>
      <c r="N15" s="43" t="s">
        <v>9</v>
      </c>
      <c r="O15" s="73">
        <f>+O10/O8</f>
        <v>7.4526738673916015E-2</v>
      </c>
    </row>
    <row r="16" spans="2:19" ht="39" customHeight="1" x14ac:dyDescent="0.25">
      <c r="B16" s="56"/>
      <c r="C16" s="58"/>
      <c r="D16" s="2"/>
      <c r="E16" s="56"/>
      <c r="F16" s="68"/>
      <c r="G16" s="2"/>
      <c r="H16" s="74" t="s">
        <v>14</v>
      </c>
      <c r="I16" s="75"/>
      <c r="K16" s="69"/>
      <c r="L16" s="70"/>
      <c r="N16" s="43"/>
      <c r="O16" s="73"/>
    </row>
    <row r="17" spans="2:15" ht="16.5" customHeight="1" x14ac:dyDescent="0.25">
      <c r="B17" s="55" t="s">
        <v>36</v>
      </c>
      <c r="C17" s="57" t="s">
        <v>54</v>
      </c>
      <c r="D17" s="2"/>
      <c r="E17" s="5"/>
      <c r="F17" s="6"/>
      <c r="G17" s="2"/>
      <c r="H17" s="43" t="s">
        <v>18</v>
      </c>
      <c r="I17" s="79">
        <v>6278633.4100000001</v>
      </c>
      <c r="K17" s="69"/>
      <c r="L17" s="70"/>
      <c r="N17" s="9"/>
      <c r="O17" s="8"/>
    </row>
    <row r="18" spans="2:15" ht="41.25" customHeight="1" x14ac:dyDescent="0.25">
      <c r="B18" s="56"/>
      <c r="C18" s="58"/>
      <c r="D18" s="2"/>
      <c r="E18" s="7"/>
      <c r="F18" s="8"/>
      <c r="G18" s="2"/>
      <c r="H18" s="43"/>
      <c r="I18" s="80"/>
      <c r="K18" s="69"/>
      <c r="L18" s="70"/>
      <c r="N18" s="25" t="s">
        <v>23</v>
      </c>
      <c r="O18" s="40">
        <v>300</v>
      </c>
    </row>
    <row r="19" spans="2:15" ht="54" customHeight="1" x14ac:dyDescent="0.25">
      <c r="B19" s="13" t="s">
        <v>36</v>
      </c>
      <c r="C19" s="4" t="s">
        <v>55</v>
      </c>
      <c r="D19" s="2"/>
      <c r="E19" s="7"/>
      <c r="F19" s="8"/>
      <c r="G19" s="2"/>
      <c r="H19" s="25" t="s">
        <v>19</v>
      </c>
      <c r="I19" s="14">
        <v>18090287.010000002</v>
      </c>
      <c r="K19" s="69"/>
      <c r="L19" s="70"/>
      <c r="N19" s="25" t="s">
        <v>57</v>
      </c>
      <c r="O19" s="40">
        <v>27</v>
      </c>
    </row>
    <row r="20" spans="2:15" ht="33" customHeight="1" x14ac:dyDescent="0.25">
      <c r="B20" s="81" t="s">
        <v>36</v>
      </c>
      <c r="C20" s="80" t="s">
        <v>56</v>
      </c>
      <c r="D20" s="2"/>
      <c r="E20" s="84"/>
      <c r="F20" s="85"/>
      <c r="G20" s="2"/>
      <c r="H20" s="88" t="s">
        <v>20</v>
      </c>
      <c r="I20" s="79">
        <v>29000</v>
      </c>
      <c r="K20" s="69"/>
      <c r="L20" s="70"/>
      <c r="N20" s="26" t="s">
        <v>16</v>
      </c>
      <c r="O20" s="40">
        <v>811</v>
      </c>
    </row>
    <row r="21" spans="2:15" ht="33.75" customHeight="1" thickBot="1" x14ac:dyDescent="0.3">
      <c r="B21" s="82"/>
      <c r="C21" s="83"/>
      <c r="D21" s="2"/>
      <c r="E21" s="86"/>
      <c r="F21" s="87"/>
      <c r="G21" s="2"/>
      <c r="H21" s="89"/>
      <c r="I21" s="90"/>
      <c r="K21" s="71"/>
      <c r="L21" s="72"/>
      <c r="N21" s="10" t="s">
        <v>15</v>
      </c>
      <c r="O21" s="41">
        <v>3</v>
      </c>
    </row>
    <row r="22" spans="2:15" ht="23.25" customHeight="1" thickBot="1" x14ac:dyDescent="0.3">
      <c r="B22" s="2"/>
      <c r="C22" s="2"/>
      <c r="D22" s="2"/>
      <c r="E22" s="2"/>
      <c r="F22" s="2"/>
      <c r="G22" s="2"/>
      <c r="H22" s="2"/>
      <c r="I22" s="2"/>
    </row>
    <row r="23" spans="2:15" ht="35.25" customHeight="1" thickBot="1" x14ac:dyDescent="0.3">
      <c r="B23" s="2"/>
      <c r="C23" s="2"/>
      <c r="D23" s="96" t="s">
        <v>3</v>
      </c>
      <c r="E23" s="97"/>
      <c r="F23" s="97" t="s">
        <v>2</v>
      </c>
      <c r="G23" s="97"/>
      <c r="H23" s="30" t="s">
        <v>4</v>
      </c>
      <c r="I23" s="31" t="s">
        <v>5</v>
      </c>
      <c r="K23" s="51" t="s">
        <v>68</v>
      </c>
      <c r="L23" s="104"/>
      <c r="M23" s="104"/>
      <c r="N23" s="105"/>
      <c r="O23" s="54"/>
    </row>
    <row r="24" spans="2:15" ht="51.75" customHeight="1" x14ac:dyDescent="0.25">
      <c r="B24" s="51" t="s">
        <v>13</v>
      </c>
      <c r="C24" s="28" t="s">
        <v>41</v>
      </c>
      <c r="D24" s="43" t="s">
        <v>37</v>
      </c>
      <c r="E24" s="94"/>
      <c r="F24" s="95">
        <v>122801632</v>
      </c>
      <c r="G24" s="95"/>
      <c r="H24" s="21">
        <v>6104173.1500000004</v>
      </c>
      <c r="I24" s="38">
        <f>+H24/F24</f>
        <v>4.9707589798155129E-2</v>
      </c>
      <c r="K24" s="61" t="s">
        <v>60</v>
      </c>
      <c r="L24" s="62"/>
      <c r="M24" s="62"/>
      <c r="N24" s="62"/>
      <c r="O24" s="63"/>
    </row>
    <row r="25" spans="2:15" ht="51.75" customHeight="1" x14ac:dyDescent="0.25">
      <c r="B25" s="91"/>
      <c r="C25" s="15" t="s">
        <v>42</v>
      </c>
      <c r="D25" s="43" t="s">
        <v>38</v>
      </c>
      <c r="E25" s="94"/>
      <c r="F25" s="95">
        <v>100468403</v>
      </c>
      <c r="G25" s="95"/>
      <c r="H25" s="21">
        <v>4697225.71</v>
      </c>
      <c r="I25" s="38">
        <f t="shared" ref="I25:I30" si="0">+H25/F25</f>
        <v>4.6753263411582244E-2</v>
      </c>
      <c r="K25" s="61" t="s">
        <v>66</v>
      </c>
      <c r="L25" s="62"/>
      <c r="M25" s="62"/>
      <c r="N25" s="62"/>
      <c r="O25" s="63"/>
    </row>
    <row r="26" spans="2:15" ht="80.25" customHeight="1" x14ac:dyDescent="0.25">
      <c r="B26" s="91"/>
      <c r="C26" s="15" t="s">
        <v>43</v>
      </c>
      <c r="D26" s="43" t="s">
        <v>39</v>
      </c>
      <c r="E26" s="94"/>
      <c r="F26" s="95">
        <v>54203940</v>
      </c>
      <c r="G26" s="95"/>
      <c r="H26" s="21">
        <v>2321026.12</v>
      </c>
      <c r="I26" s="38">
        <f t="shared" si="0"/>
        <v>4.2820247384230743E-2</v>
      </c>
      <c r="K26" s="61" t="s">
        <v>64</v>
      </c>
      <c r="L26" s="62"/>
      <c r="M26" s="62"/>
      <c r="N26" s="62"/>
      <c r="O26" s="63"/>
    </row>
    <row r="27" spans="2:15" ht="51.75" customHeight="1" x14ac:dyDescent="0.25">
      <c r="B27" s="91"/>
      <c r="C27" s="15" t="s">
        <v>44</v>
      </c>
      <c r="D27" s="43" t="s">
        <v>48</v>
      </c>
      <c r="E27" s="94"/>
      <c r="F27" s="95">
        <v>103576355</v>
      </c>
      <c r="G27" s="95"/>
      <c r="H27" s="21">
        <v>1525431.13</v>
      </c>
      <c r="I27" s="38">
        <f t="shared" si="0"/>
        <v>1.4727600039603632E-2</v>
      </c>
      <c r="K27" s="61" t="s">
        <v>61</v>
      </c>
      <c r="L27" s="62"/>
      <c r="M27" s="62"/>
      <c r="N27" s="62"/>
      <c r="O27" s="63"/>
    </row>
    <row r="28" spans="2:15" ht="51.75" customHeight="1" x14ac:dyDescent="0.25">
      <c r="B28" s="92"/>
      <c r="C28" s="15" t="s">
        <v>45</v>
      </c>
      <c r="D28" s="43" t="s">
        <v>49</v>
      </c>
      <c r="E28" s="94"/>
      <c r="F28" s="95">
        <v>425920186</v>
      </c>
      <c r="G28" s="95"/>
      <c r="H28" s="33">
        <v>1385840.52</v>
      </c>
      <c r="I28" s="38">
        <f t="shared" si="0"/>
        <v>3.2537563739700281E-3</v>
      </c>
      <c r="K28" s="61" t="s">
        <v>62</v>
      </c>
      <c r="L28" s="62"/>
      <c r="M28" s="62"/>
      <c r="N28" s="62"/>
      <c r="O28" s="63"/>
    </row>
    <row r="29" spans="2:15" ht="88.5" customHeight="1" x14ac:dyDescent="0.25">
      <c r="B29" s="92"/>
      <c r="C29" s="15" t="s">
        <v>46</v>
      </c>
      <c r="D29" s="43" t="s">
        <v>50</v>
      </c>
      <c r="E29" s="94"/>
      <c r="F29" s="95">
        <v>43442275</v>
      </c>
      <c r="G29" s="95"/>
      <c r="H29" s="33">
        <v>2304281.79</v>
      </c>
      <c r="I29" s="38">
        <f t="shared" si="0"/>
        <v>5.3042383024369699E-2</v>
      </c>
      <c r="K29" s="61" t="s">
        <v>63</v>
      </c>
      <c r="L29" s="62"/>
      <c r="M29" s="62"/>
      <c r="N29" s="62"/>
      <c r="O29" s="63"/>
    </row>
    <row r="30" spans="2:15" ht="51.75" customHeight="1" thickBot="1" x14ac:dyDescent="0.3">
      <c r="B30" s="93"/>
      <c r="C30" s="29" t="s">
        <v>47</v>
      </c>
      <c r="D30" s="101" t="s">
        <v>40</v>
      </c>
      <c r="E30" s="102"/>
      <c r="F30" s="103">
        <v>127265209</v>
      </c>
      <c r="G30" s="103"/>
      <c r="H30" s="32">
        <v>6059942</v>
      </c>
      <c r="I30" s="39">
        <f t="shared" si="0"/>
        <v>4.7616642817126874E-2</v>
      </c>
      <c r="K30" s="98" t="s">
        <v>65</v>
      </c>
      <c r="L30" s="99"/>
      <c r="M30" s="99"/>
      <c r="N30" s="99"/>
      <c r="O30" s="100"/>
    </row>
    <row r="31" spans="2:15" ht="15" customHeight="1" x14ac:dyDescent="0.25">
      <c r="K31" s="22"/>
    </row>
    <row r="32" spans="2:15" x14ac:dyDescent="0.25">
      <c r="K32" s="22"/>
    </row>
  </sheetData>
  <mergeCells count="64">
    <mergeCell ref="D23:E23"/>
    <mergeCell ref="F23:G23"/>
    <mergeCell ref="K29:O29"/>
    <mergeCell ref="K30:O30"/>
    <mergeCell ref="D26:E26"/>
    <mergeCell ref="F26:G26"/>
    <mergeCell ref="K26:O26"/>
    <mergeCell ref="D30:E30"/>
    <mergeCell ref="F30:G30"/>
    <mergeCell ref="D27:E27"/>
    <mergeCell ref="F27:G27"/>
    <mergeCell ref="D29:E29"/>
    <mergeCell ref="F29:G29"/>
    <mergeCell ref="K27:O27"/>
    <mergeCell ref="K23:O23"/>
    <mergeCell ref="K24:O24"/>
    <mergeCell ref="B24:B30"/>
    <mergeCell ref="D24:E24"/>
    <mergeCell ref="F24:G24"/>
    <mergeCell ref="D25:E25"/>
    <mergeCell ref="F25:G25"/>
    <mergeCell ref="D28:E28"/>
    <mergeCell ref="F28:G28"/>
    <mergeCell ref="B17:B18"/>
    <mergeCell ref="C17:C18"/>
    <mergeCell ref="H17:H18"/>
    <mergeCell ref="I17:I18"/>
    <mergeCell ref="B20:B21"/>
    <mergeCell ref="C20:C21"/>
    <mergeCell ref="E20:F21"/>
    <mergeCell ref="H20:H21"/>
    <mergeCell ref="I20:I21"/>
    <mergeCell ref="K25:O25"/>
    <mergeCell ref="K28:O28"/>
    <mergeCell ref="R10:R14"/>
    <mergeCell ref="S10:S14"/>
    <mergeCell ref="B15:B16"/>
    <mergeCell ref="C15:C16"/>
    <mergeCell ref="E15:E16"/>
    <mergeCell ref="F15:F16"/>
    <mergeCell ref="K15:L21"/>
    <mergeCell ref="N15:N16"/>
    <mergeCell ref="O15:O16"/>
    <mergeCell ref="H16:I16"/>
    <mergeCell ref="B10:B14"/>
    <mergeCell ref="C10:C14"/>
    <mergeCell ref="E10:E14"/>
    <mergeCell ref="F10:F14"/>
    <mergeCell ref="N10:N14"/>
    <mergeCell ref="O10:O14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5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showGridLines="0" workbookViewId="0"/>
  </sheetViews>
  <sheetFormatPr baseColWidth="10" defaultRowHeight="15" x14ac:dyDescent="0.25"/>
  <cols>
    <col min="2" max="2" width="16.42578125" customWidth="1"/>
    <col min="3" max="3" width="24.42578125" customWidth="1"/>
  </cols>
  <sheetData>
    <row r="2" spans="2:4" ht="44.65" customHeight="1" x14ac:dyDescent="0.25">
      <c r="B2" s="36" t="s">
        <v>58</v>
      </c>
      <c r="C2" s="35">
        <v>977678000</v>
      </c>
    </row>
    <row r="3" spans="2:4" ht="41.85" customHeight="1" x14ac:dyDescent="0.25">
      <c r="B3" s="36" t="s">
        <v>4</v>
      </c>
      <c r="C3" s="37">
        <f>+'ENERO 2026'!L14</f>
        <v>24397920.419999998</v>
      </c>
    </row>
    <row r="4" spans="2:4" x14ac:dyDescent="0.25">
      <c r="B4" s="55" t="s">
        <v>6</v>
      </c>
      <c r="C4" s="67">
        <f>+C3/C2</f>
        <v>2.4954965152125749E-2</v>
      </c>
      <c r="D4" s="34"/>
    </row>
    <row r="5" spans="2:4" x14ac:dyDescent="0.25">
      <c r="B5" s="56"/>
      <c r="C5" s="68"/>
    </row>
    <row r="14" spans="2:4" x14ac:dyDescent="0.25">
      <c r="C14" s="42"/>
    </row>
    <row r="18" spans="2:3" ht="25.5" x14ac:dyDescent="0.25">
      <c r="B18" s="36" t="s">
        <v>25</v>
      </c>
      <c r="C18" s="37">
        <f>+C2</f>
        <v>977678000</v>
      </c>
    </row>
    <row r="19" spans="2:3" ht="25.5" x14ac:dyDescent="0.25">
      <c r="B19" s="36" t="s">
        <v>59</v>
      </c>
      <c r="C19" s="37">
        <f>+C2-C3</f>
        <v>953280079.58000004</v>
      </c>
    </row>
    <row r="20" spans="2:3" x14ac:dyDescent="0.25">
      <c r="B20" s="55"/>
      <c r="C20" s="67"/>
    </row>
    <row r="21" spans="2:3" x14ac:dyDescent="0.25">
      <c r="B21" s="56"/>
      <c r="C21" s="68"/>
    </row>
  </sheetData>
  <mergeCells count="4">
    <mergeCell ref="B4:B5"/>
    <mergeCell ref="C4:C5"/>
    <mergeCell ref="B20:B21"/>
    <mergeCell ref="C20:C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d1e91f-b3d7-40fa-b004-d72ae42c7f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F35B4BD24CA54D8C6A6361381FC76C" ma:contentTypeVersion="12" ma:contentTypeDescription="Crear nuevo documento." ma:contentTypeScope="" ma:versionID="3350de1e59b728901be7be2995acd25f">
  <xsd:schema xmlns:xsd="http://www.w3.org/2001/XMLSchema" xmlns:xs="http://www.w3.org/2001/XMLSchema" xmlns:p="http://schemas.microsoft.com/office/2006/metadata/properties" xmlns:ns3="b2d1e91f-b3d7-40fa-b004-d72ae42c7fe7" targetNamespace="http://schemas.microsoft.com/office/2006/metadata/properties" ma:root="true" ma:fieldsID="585b6bbaf06d1aa92ec731bcfec5c92a" ns3:_="">
    <xsd:import namespace="b2d1e91f-b3d7-40fa-b004-d72ae42c7fe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e91f-b3d7-40fa-b004-d72ae42c7f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b2d1e91f-b3d7-40fa-b004-d72ae42c7fe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B160DF-ACFA-46F2-823F-7BA0725B4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e91f-b3d7-40fa-b004-d72ae42c7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2026</vt:lpstr>
      <vt:lpstr>GRAFICA</vt:lpstr>
      <vt:lpstr>'ENERO 2026'!Área_de_impresión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Edson Ricardo Pineda Ortiz</cp:lastModifiedBy>
  <cp:lastPrinted>2025-12-18T17:27:43Z</cp:lastPrinted>
  <dcterms:created xsi:type="dcterms:W3CDTF">2023-02-11T22:01:01Z</dcterms:created>
  <dcterms:modified xsi:type="dcterms:W3CDTF">2026-02-23T21:37:38Z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0x010100B2F35B4BD24CA54D8C6A6361381FC76C</vt:lpwstr>
  </property>
</Properties>
</file>