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MATRICES DE PLANIFICACION CON ENCABEZADO\"/>
    </mc:Choice>
  </mc:AlternateContent>
  <xr:revisionPtr revIDLastSave="0" documentId="13_ncr:1_{40C9A4CE-3626-4AA5-87EF-F653DF5D3E20}" xr6:coauthVersionLast="47" xr6:coauthVersionMax="47" xr10:uidLastSave="{00000000-0000-0000-0000-000000000000}"/>
  <bookViews>
    <workbookView xWindow="-120" yWindow="-120" windowWidth="29040" windowHeight="15720" xr2:uid="{95278A94-4AD4-482D-B147-B601432BFFFA}"/>
  </bookViews>
  <sheets>
    <sheet name="Hoja1" sheetId="1" r:id="rId1"/>
    <sheet name="Hoja2" sheetId="2" r:id="rId2"/>
  </sheets>
  <definedNames>
    <definedName name="_xlnm.Print_Titles" localSheetId="0">Hoja1!$26:$26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1" l="1"/>
  <c r="N51" i="1" s="1"/>
  <c r="M50" i="1"/>
  <c r="N50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39" i="1"/>
  <c r="N39" i="1" s="1"/>
  <c r="M38" i="1"/>
  <c r="N38" i="1" s="1"/>
  <c r="M37" i="1"/>
  <c r="N37" i="1" s="1"/>
  <c r="M35" i="1"/>
  <c r="N35" i="1" s="1"/>
  <c r="M34" i="1"/>
  <c r="N34" i="1" s="1"/>
  <c r="M33" i="1"/>
  <c r="N33" i="1" s="1"/>
  <c r="M31" i="1"/>
  <c r="N31" i="1" s="1"/>
  <c r="M30" i="1"/>
  <c r="N30" i="1" s="1"/>
  <c r="M29" i="1"/>
  <c r="N29" i="1" s="1"/>
  <c r="L49" i="1"/>
  <c r="L36" i="1"/>
  <c r="L32" i="1"/>
  <c r="L28" i="1"/>
  <c r="K28" i="1"/>
  <c r="K49" i="1"/>
  <c r="K36" i="1"/>
  <c r="K32" i="1"/>
  <c r="J49" i="1"/>
  <c r="J36" i="1"/>
  <c r="J32" i="1"/>
  <c r="J28" i="1"/>
  <c r="G36" i="1"/>
  <c r="G32" i="1"/>
  <c r="G28" i="1"/>
  <c r="I49" i="1"/>
  <c r="I36" i="1"/>
  <c r="I32" i="1"/>
  <c r="I28" i="1"/>
  <c r="H49" i="1"/>
  <c r="H36" i="1"/>
  <c r="H32" i="1"/>
  <c r="H28" i="1"/>
  <c r="G49" i="1"/>
  <c r="H27" i="1" l="1"/>
  <c r="K27" i="1"/>
  <c r="M32" i="1"/>
  <c r="N32" i="1" s="1"/>
  <c r="J27" i="1"/>
  <c r="M36" i="1"/>
  <c r="N36" i="1" s="1"/>
  <c r="M49" i="1"/>
  <c r="N49" i="1" s="1"/>
  <c r="L27" i="1"/>
  <c r="M28" i="1"/>
  <c r="N28" i="1" s="1"/>
  <c r="G27" i="1"/>
  <c r="I27" i="1"/>
  <c r="M27" i="1" l="1"/>
  <c r="N27" i="1" s="1"/>
</calcChain>
</file>

<file path=xl/sharedStrings.xml><?xml version="1.0" encoding="utf-8"?>
<sst xmlns="http://schemas.openxmlformats.org/spreadsheetml/2006/main" count="75" uniqueCount="56">
  <si>
    <t xml:space="preserve">        MINISTERIO DE ECONOMÍA 
MATRIZ DE PLANIFICACIÓN, POA 2026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</si>
  <si>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</si>
  <si>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</si>
  <si>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</si>
  <si>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</si>
  <si>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2030, se ha incrementado en 15.0 puntos porcentuales el número de consumidores, usuarios y tarjetahabientes atendidos sobre sus derechos y obligaciones. (Línea base de 59,385 en 2024 a 68,293 en 2030).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</si>
  <si>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</si>
  <si>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</si>
  <si>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</si>
  <si>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</si>
  <si>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</si>
  <si>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</si>
  <si>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</si>
  <si>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</si>
  <si>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</si>
  <si>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</si>
  <si>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</si>
  <si>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META VIGENTE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</si>
  <si>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</si>
  <si>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</si>
  <si>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</si>
  <si>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</si>
  <si>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</si>
  <si>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>Persona</t>
  </si>
  <si>
    <t xml:space="preserve">Personas capacitadas 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</si>
  <si>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</si>
  <si>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</si>
  <si>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</si>
  <si>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</si>
  <si>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</si>
  <si>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</si>
  <si>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</si>
  <si>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</si>
  <si>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</si>
  <si>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</si>
  <si>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 xml:space="preserve">Registro y base de datos de quejas recibidas y recepción de expedientes de instrumentos de mediación y pesaje y contratos de Adhesión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</si>
  <si>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</si>
  <si>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</si>
  <si>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</si>
  <si>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</si>
  <si>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</si>
  <si>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</si>
  <si>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</si>
  <si>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</si>
  <si>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</si>
  <si>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</si>
  <si>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</si>
  <si>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</si>
  <si>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Entidad</t>
  </si>
  <si>
    <t>Registro</t>
  </si>
  <si>
    <t>FEBRERO</t>
  </si>
  <si>
    <t>Consumidores y usuarios capacitados sobre derechos y obligaciones</t>
  </si>
  <si>
    <t>MARZO</t>
  </si>
  <si>
    <t>ABRIL</t>
  </si>
  <si>
    <t>MAYO</t>
  </si>
  <si>
    <t xml:space="preserve">ARTICULO 10. Numeral 5: Matriz de Planificación -POA-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</si>
</sst>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3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2" fillId="2" borderId="1" xfId="2" applyFont="1" applyFill="1" applyBorder="1"/>
    <xf numFmtId="0" fontId="7" fillId="5" borderId="1" xfId="0" applyFont="1" applyFill="1" applyBorder="1"/>
    <xf numFmtId="0" fontId="10" fillId="5" borderId="1" xfId="2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justify" vertical="center" wrapText="1"/>
    </xf>
    <xf numFmtId="0" fontId="3" fillId="4" borderId="3" xfId="1" applyFont="1" applyFill="1" applyBorder="1" applyAlignment="1">
      <alignment horizontal="justify" vertical="center" wrapText="1"/>
    </xf>
    <xf numFmtId="0" fontId="3" fillId="4" borderId="4" xfId="1" applyFont="1" applyFill="1" applyBorder="1" applyAlignment="1">
      <alignment horizontal="justify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justify" vertical="center" wrapText="1"/>
    </xf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top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</cellXfs>
  <cellStyles count="4">
    <cellStyle name="Normal" xfId="0" builtinId="0"/>
    <cellStyle name="Normal 2 2 2" xfId="3" xr:uid="{0EF3E16F-5999-4E6C-BA5B-5BC69F47F338}"/>
    <cellStyle name="Normal 4" xfId="1" xr:uid="{96CACF58-ADAF-4EB6-BA9F-EC2F4E7CCA20}"/>
    <cellStyle name="Normal_Xl0000062" xfId="2" xr:uid="{B937B10D-D66F-4BAC-B6D7-9A77A9DFE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134939</xdr:colOff>
      <xdr:row>0</xdr:row>
      <xdr:rowOff>71438</xdr:rowOff>
    </xdr:from>
    <xdr:to>
      <xdr:col>3</xdr:col>
      <xdr:colOff>238126</xdr:colOff>
      <xdr:row>4</xdr:row>
      <xdr:rowOff>63501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DD20B-8F13-4241-9401-98E6A9DAD54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34939" y="71438"/>
          <a:ext cx="2190750" cy="7540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492125</xdr:colOff>
      <xdr:row>0</xdr:row>
      <xdr:rowOff>71437</xdr:rowOff>
    </xdr:from>
    <xdr:to>
      <xdr:col>14</xdr:col>
      <xdr:colOff>836612</xdr:colOff>
      <xdr:row>4</xdr:row>
      <xdr:rowOff>80327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E98ECD-BFCE-4D2C-8E90-A59E47CA3E0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9921875" y="71437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111123</xdr:colOff>
      <xdr:row>4</xdr:row>
      <xdr:rowOff>0</xdr:rowOff>
    </xdr:from>
    <xdr:to>
      <xdr:col>9</xdr:col>
      <xdr:colOff>293688</xdr:colOff>
      <xdr:row>15</xdr:row>
      <xdr:rowOff>44381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F608B0-6697-4093-A0AB-F3F18604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3" y="889000"/>
          <a:ext cx="8104190" cy="2139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10</xdr:col>
      <xdr:colOff>295275</xdr:colOff>
      <xdr:row>19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E42C62-F574-4A80-8612-22B06989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0"/>
          <a:ext cx="6391275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EC26-7C04-4294-A24A-837C9857B7DB}">
  <dimension ref="A6:P51"/>
  <sheetViews>
    <sheetView showGridLines="0" tabSelected="1" topLeftCell="A13" zoomScale="120" zoomScaleNormal="120" workbookViewId="0">
      <selection activeCell="G57" sqref="G57"/>
    </sheetView>
  </sheetViews>
  <sheetFormatPr baseColWidth="10" defaultRowHeight="15" x14ac:dyDescent="0.25"/>
  <cols>
    <col min="1" max="1" width="5.140625" customWidth="1"/>
    <col min="2" max="2" width="13.85546875" customWidth="1"/>
    <col min="3" max="3" width="12.42578125" customWidth="1"/>
    <col min="4" max="4" width="24" customWidth="1"/>
    <col min="5" max="5" width="25.28515625" customWidth="1"/>
    <col min="6" max="6" width="13.5703125" customWidth="1"/>
    <col min="7" max="7" width="8" customWidth="1"/>
    <col min="8" max="9" width="8.28515625" customWidth="1"/>
    <col min="10" max="10" width="7.5703125" customWidth="1"/>
    <col min="11" max="12" width="7.140625" customWidth="1"/>
    <col min="13" max="13" width="10.5703125" customWidth="1"/>
    <col min="14" max="14" width="12.140625" customWidth="1"/>
    <col min="15" max="15" width="15.5703125" customWidth="1"/>
  </cols>
  <sheetData>
    <row r="6" spans="1:6" x14ac:dyDescent="0.25">
      <c r="A6" s="49"/>
      <c r="B6" s="50"/>
      <c r="C6" s="56"/>
      <c r="D6" s="51"/>
      <c r="E6" s="51"/>
      <c r="F6" s="51"/>
    </row>
    <row r="7" spans="1:6" x14ac:dyDescent="0.25">
      <c r="A7" s="49"/>
      <c r="B7" s="50"/>
      <c r="C7" s="52"/>
      <c r="D7" s="52"/>
      <c r="E7" s="52"/>
    </row>
    <row r="8" spans="1:6" x14ac:dyDescent="0.25">
      <c r="A8" s="53"/>
      <c r="B8" s="50"/>
      <c r="C8" s="58"/>
      <c r="D8" s="52"/>
      <c r="E8" s="52"/>
      <c r="F8" s="52"/>
    </row>
    <row r="9" spans="1:6" x14ac:dyDescent="0.25">
      <c r="A9" s="53"/>
      <c r="B9" s="53"/>
      <c r="C9" s="52"/>
      <c r="D9" s="52"/>
      <c r="E9" s="52"/>
    </row>
    <row r="10" spans="1:6" x14ac:dyDescent="0.25">
      <c r="A10" s="53"/>
      <c r="B10" s="53"/>
      <c r="C10" s="57"/>
      <c r="D10" s="57"/>
      <c r="E10" s="57"/>
    </row>
    <row r="11" spans="1:6" x14ac:dyDescent="0.25">
      <c r="A11" s="53"/>
      <c r="B11" s="53"/>
      <c r="C11" s="57"/>
      <c r="D11" s="57"/>
      <c r="E11" s="57"/>
    </row>
    <row r="12" spans="1:6" x14ac:dyDescent="0.25">
      <c r="A12" s="53"/>
      <c r="B12" s="53"/>
      <c r="C12" s="57"/>
      <c r="D12" s="57"/>
      <c r="E12" s="57"/>
    </row>
    <row r="13" spans="1:6" x14ac:dyDescent="0.25">
      <c r="A13" s="53"/>
      <c r="B13" s="50"/>
      <c r="C13" s="52"/>
      <c r="D13" s="52"/>
      <c r="E13" s="52"/>
    </row>
    <row r="14" spans="1:6" x14ac:dyDescent="0.25">
      <c r="A14" s="53"/>
      <c r="B14" s="50"/>
      <c r="C14" s="58"/>
      <c r="D14" s="58"/>
      <c r="E14" s="58"/>
    </row>
    <row r="15" spans="1:6" x14ac:dyDescent="0.25">
      <c r="A15" s="53"/>
      <c r="B15" s="50"/>
      <c r="C15" s="58"/>
      <c r="D15" s="58"/>
      <c r="E15" s="58"/>
    </row>
    <row r="16" spans="1:6" ht="6.75" customHeight="1" x14ac:dyDescent="0.25">
      <c r="A16" s="54"/>
      <c r="B16" s="54"/>
      <c r="C16" s="54"/>
      <c r="D16" s="54"/>
      <c r="E16" s="54"/>
    </row>
    <row r="17" spans="1:16" ht="15.75" customHeight="1" x14ac:dyDescent="0.25">
      <c r="A17" s="55" t="s">
        <v>55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6" ht="9.75" customHeight="1" x14ac:dyDescent="0.25"/>
    <row r="19" spans="1:16" ht="33" customHeight="1" x14ac:dyDescent="0.25">
      <c r="A19" s="38" t="s">
        <v>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6" ht="17.25" customHeight="1" x14ac:dyDescent="0.25">
      <c r="A20" s="38" t="s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6" ht="22.5" customHeight="1" x14ac:dyDescent="0.25">
      <c r="A21" s="47" t="s">
        <v>2</v>
      </c>
      <c r="B21" s="47"/>
      <c r="C21" s="40" t="s">
        <v>3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6" ht="28.5" customHeight="1" x14ac:dyDescent="0.25">
      <c r="A22" s="47" t="s">
        <v>4</v>
      </c>
      <c r="B22" s="47"/>
      <c r="C22" s="40" t="s">
        <v>5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6" ht="20.25" customHeight="1" x14ac:dyDescent="0.25">
      <c r="A23" s="47" t="s">
        <v>6</v>
      </c>
      <c r="B23" s="47"/>
      <c r="C23" s="41" t="s">
        <v>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6" ht="32.25" customHeight="1" x14ac:dyDescent="0.25">
      <c r="A24" s="48" t="s">
        <v>8</v>
      </c>
      <c r="B24" s="48"/>
      <c r="C24" s="42" t="s">
        <v>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6" ht="19.5" customHeight="1" x14ac:dyDescent="0.25">
      <c r="A25" s="48" t="s">
        <v>10</v>
      </c>
      <c r="B25" s="48"/>
      <c r="C25" s="44" t="s">
        <v>11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6" ht="41.25" customHeight="1" x14ac:dyDescent="0.25">
      <c r="A26" s="22" t="s">
        <v>12</v>
      </c>
      <c r="B26" s="45" t="s">
        <v>13</v>
      </c>
      <c r="C26" s="46"/>
      <c r="D26" s="23" t="s">
        <v>14</v>
      </c>
      <c r="E26" s="23" t="s">
        <v>15</v>
      </c>
      <c r="F26" s="23" t="s">
        <v>16</v>
      </c>
      <c r="G26" s="23" t="s">
        <v>17</v>
      </c>
      <c r="H26" s="23" t="s">
        <v>18</v>
      </c>
      <c r="I26" s="23" t="s">
        <v>50</v>
      </c>
      <c r="J26" s="23" t="s">
        <v>52</v>
      </c>
      <c r="K26" s="23" t="s">
        <v>53</v>
      </c>
      <c r="L26" s="23" t="s">
        <v>54</v>
      </c>
      <c r="M26" s="21" t="s">
        <v>19</v>
      </c>
      <c r="N26" s="21" t="s">
        <v>20</v>
      </c>
      <c r="O26" s="21" t="s">
        <v>21</v>
      </c>
    </row>
    <row r="27" spans="1:16" ht="51" customHeight="1" x14ac:dyDescent="0.25">
      <c r="A27" s="1">
        <v>1</v>
      </c>
      <c r="B27" s="39" t="s">
        <v>22</v>
      </c>
      <c r="C27" s="39"/>
      <c r="D27" s="7"/>
      <c r="E27" s="15"/>
      <c r="F27" s="11" t="s">
        <v>23</v>
      </c>
      <c r="G27" s="9">
        <f t="shared" ref="G27:L27" si="0">+G28+G36+G39</f>
        <v>62028</v>
      </c>
      <c r="H27" s="9">
        <f t="shared" si="0"/>
        <v>5577</v>
      </c>
      <c r="I27" s="9">
        <f t="shared" si="0"/>
        <v>6255</v>
      </c>
      <c r="J27" s="9">
        <f t="shared" si="0"/>
        <v>7827</v>
      </c>
      <c r="K27" s="9">
        <f t="shared" si="0"/>
        <v>12507</v>
      </c>
      <c r="L27" s="9">
        <f t="shared" si="0"/>
        <v>8338</v>
      </c>
      <c r="M27" s="9">
        <f t="shared" ref="M27:M39" si="1">SUM(H27:L27)</f>
        <v>40504</v>
      </c>
      <c r="N27" s="20">
        <f t="shared" ref="N27:N33" si="2">+M27/G27</f>
        <v>0.65299542142258338</v>
      </c>
      <c r="O27" s="15"/>
    </row>
    <row r="28" spans="1:16" ht="36.75" customHeight="1" x14ac:dyDescent="0.25">
      <c r="A28" s="15"/>
      <c r="B28" s="25"/>
      <c r="C28" s="26"/>
      <c r="D28" s="4" t="s">
        <v>51</v>
      </c>
      <c r="E28" s="15"/>
      <c r="F28" s="11" t="s">
        <v>23</v>
      </c>
      <c r="G28" s="9">
        <f t="shared" ref="G28:L28" si="3">+G29+G30+G31</f>
        <v>45917</v>
      </c>
      <c r="H28" s="9">
        <f t="shared" si="3"/>
        <v>4512</v>
      </c>
      <c r="I28" s="9">
        <f t="shared" si="3"/>
        <v>5103</v>
      </c>
      <c r="J28" s="9">
        <f t="shared" si="3"/>
        <v>7153</v>
      </c>
      <c r="K28" s="9">
        <f t="shared" si="3"/>
        <v>11728</v>
      </c>
      <c r="L28" s="9">
        <f t="shared" si="3"/>
        <v>7366</v>
      </c>
      <c r="M28" s="9">
        <f t="shared" si="1"/>
        <v>35862</v>
      </c>
      <c r="N28" s="20">
        <f t="shared" si="2"/>
        <v>0.78101792364483746</v>
      </c>
      <c r="O28" s="15"/>
    </row>
    <row r="29" spans="1:16" ht="19.5" customHeight="1" x14ac:dyDescent="0.25">
      <c r="A29" s="15"/>
      <c r="B29" s="25"/>
      <c r="C29" s="26"/>
      <c r="D29" s="3"/>
      <c r="E29" s="4" t="s">
        <v>24</v>
      </c>
      <c r="F29" s="11" t="s">
        <v>23</v>
      </c>
      <c r="G29" s="10">
        <v>23787</v>
      </c>
      <c r="H29" s="10">
        <v>462</v>
      </c>
      <c r="I29" s="10">
        <v>1243</v>
      </c>
      <c r="J29" s="10">
        <v>2400</v>
      </c>
      <c r="K29" s="10">
        <v>7871</v>
      </c>
      <c r="L29" s="10">
        <v>3416</v>
      </c>
      <c r="M29" s="10">
        <f t="shared" si="1"/>
        <v>15392</v>
      </c>
      <c r="N29" s="19">
        <f t="shared" si="2"/>
        <v>0.64707613402278552</v>
      </c>
      <c r="O29" s="15"/>
      <c r="P29" s="24"/>
    </row>
    <row r="30" spans="1:16" ht="28.5" customHeight="1" x14ac:dyDescent="0.25">
      <c r="A30" s="15"/>
      <c r="B30" s="25"/>
      <c r="C30" s="26"/>
      <c r="D30" s="16"/>
      <c r="E30" s="4" t="s">
        <v>25</v>
      </c>
      <c r="F30" s="11" t="s">
        <v>23</v>
      </c>
      <c r="G30" s="10">
        <v>5596</v>
      </c>
      <c r="H30" s="10">
        <v>0</v>
      </c>
      <c r="I30" s="10">
        <v>0</v>
      </c>
      <c r="J30" s="10">
        <v>211</v>
      </c>
      <c r="K30" s="10">
        <v>45</v>
      </c>
      <c r="L30" s="10">
        <v>79</v>
      </c>
      <c r="M30" s="10">
        <f t="shared" si="1"/>
        <v>335</v>
      </c>
      <c r="N30" s="19">
        <f t="shared" si="2"/>
        <v>5.9864188706218728E-2</v>
      </c>
      <c r="O30" s="15"/>
    </row>
    <row r="31" spans="1:16" ht="28.5" customHeight="1" x14ac:dyDescent="0.25">
      <c r="A31" s="15"/>
      <c r="B31" s="25"/>
      <c r="C31" s="26"/>
      <c r="D31" s="16"/>
      <c r="E31" s="4" t="s">
        <v>26</v>
      </c>
      <c r="F31" s="11" t="s">
        <v>23</v>
      </c>
      <c r="G31" s="10">
        <v>16534</v>
      </c>
      <c r="H31" s="10">
        <v>4050</v>
      </c>
      <c r="I31" s="10">
        <v>3860</v>
      </c>
      <c r="J31" s="10">
        <v>4542</v>
      </c>
      <c r="K31" s="10">
        <v>3812</v>
      </c>
      <c r="L31" s="10">
        <v>3871</v>
      </c>
      <c r="M31" s="10">
        <f t="shared" si="1"/>
        <v>20135</v>
      </c>
      <c r="N31" s="19">
        <f t="shared" si="2"/>
        <v>1.2177936373533325</v>
      </c>
      <c r="O31" s="15"/>
    </row>
    <row r="32" spans="1:16" ht="39" customHeight="1" x14ac:dyDescent="0.25">
      <c r="A32" s="15"/>
      <c r="B32" s="25"/>
      <c r="C32" s="26"/>
      <c r="D32" s="4" t="s">
        <v>27</v>
      </c>
      <c r="E32" s="15"/>
      <c r="F32" s="11" t="s">
        <v>48</v>
      </c>
      <c r="G32" s="9">
        <f t="shared" ref="G32:L32" si="4">+G33+G34+G35</f>
        <v>15268</v>
      </c>
      <c r="H32" s="9">
        <f t="shared" si="4"/>
        <v>905</v>
      </c>
      <c r="I32" s="9">
        <f t="shared" si="4"/>
        <v>1501</v>
      </c>
      <c r="J32" s="9">
        <f t="shared" si="4"/>
        <v>1239</v>
      </c>
      <c r="K32" s="9">
        <f t="shared" si="4"/>
        <v>1138</v>
      </c>
      <c r="L32" s="9">
        <f t="shared" si="4"/>
        <v>1518</v>
      </c>
      <c r="M32" s="9">
        <f t="shared" si="1"/>
        <v>6301</v>
      </c>
      <c r="N32" s="20">
        <f t="shared" si="2"/>
        <v>0.41269321456641339</v>
      </c>
      <c r="O32" s="15"/>
    </row>
    <row r="33" spans="1:15" ht="24.75" customHeight="1" x14ac:dyDescent="0.25">
      <c r="A33" s="15"/>
      <c r="B33" s="25"/>
      <c r="C33" s="26"/>
      <c r="D33" s="2"/>
      <c r="E33" s="4" t="s">
        <v>28</v>
      </c>
      <c r="F33" s="11" t="s">
        <v>48</v>
      </c>
      <c r="G33" s="10">
        <v>11783</v>
      </c>
      <c r="H33" s="10">
        <v>780</v>
      </c>
      <c r="I33" s="10">
        <v>1363</v>
      </c>
      <c r="J33" s="10">
        <v>1030</v>
      </c>
      <c r="K33" s="10">
        <v>830</v>
      </c>
      <c r="L33" s="10">
        <v>995</v>
      </c>
      <c r="M33" s="10">
        <f t="shared" si="1"/>
        <v>4998</v>
      </c>
      <c r="N33" s="19">
        <f t="shared" si="2"/>
        <v>0.42417041500466773</v>
      </c>
      <c r="O33" s="15"/>
    </row>
    <row r="34" spans="1:15" ht="28.5" customHeight="1" x14ac:dyDescent="0.25">
      <c r="A34" s="15"/>
      <c r="B34" s="25"/>
      <c r="C34" s="26"/>
      <c r="D34" s="2"/>
      <c r="E34" s="4" t="s">
        <v>29</v>
      </c>
      <c r="F34" s="11" t="s">
        <v>48</v>
      </c>
      <c r="G34" s="10">
        <v>543</v>
      </c>
      <c r="H34" s="10">
        <v>34</v>
      </c>
      <c r="I34" s="10">
        <v>42</v>
      </c>
      <c r="J34" s="10">
        <v>36</v>
      </c>
      <c r="K34" s="10">
        <v>34</v>
      </c>
      <c r="L34" s="10">
        <v>75</v>
      </c>
      <c r="M34" s="10">
        <f t="shared" si="1"/>
        <v>221</v>
      </c>
      <c r="N34" s="19">
        <f t="shared" ref="N34:N39" si="5">+M34/G34</f>
        <v>0.40699815837937386</v>
      </c>
      <c r="O34" s="15"/>
    </row>
    <row r="35" spans="1:15" ht="41.25" customHeight="1" x14ac:dyDescent="0.25">
      <c r="A35" s="15"/>
      <c r="B35" s="25"/>
      <c r="C35" s="26"/>
      <c r="D35" s="2"/>
      <c r="E35" s="4" t="s">
        <v>30</v>
      </c>
      <c r="F35" s="11" t="s">
        <v>48</v>
      </c>
      <c r="G35" s="10">
        <v>2942</v>
      </c>
      <c r="H35" s="10">
        <v>91</v>
      </c>
      <c r="I35" s="10">
        <v>96</v>
      </c>
      <c r="J35" s="10">
        <v>173</v>
      </c>
      <c r="K35" s="10">
        <v>274</v>
      </c>
      <c r="L35" s="10">
        <v>448</v>
      </c>
      <c r="M35" s="10">
        <f t="shared" si="1"/>
        <v>1082</v>
      </c>
      <c r="N35" s="19">
        <f t="shared" si="5"/>
        <v>0.36777702243371857</v>
      </c>
      <c r="O35" s="15"/>
    </row>
    <row r="36" spans="1:15" ht="42.75" customHeight="1" x14ac:dyDescent="0.25">
      <c r="A36" s="15"/>
      <c r="B36" s="25"/>
      <c r="C36" s="26"/>
      <c r="D36" s="4" t="s">
        <v>31</v>
      </c>
      <c r="E36" s="15"/>
      <c r="F36" s="11" t="s">
        <v>23</v>
      </c>
      <c r="G36" s="9">
        <f t="shared" ref="G36:L36" si="6">+G37+G38</f>
        <v>7983</v>
      </c>
      <c r="H36" s="9">
        <f t="shared" si="6"/>
        <v>861</v>
      </c>
      <c r="I36" s="9">
        <f t="shared" si="6"/>
        <v>567</v>
      </c>
      <c r="J36" s="9">
        <f t="shared" si="6"/>
        <v>415</v>
      </c>
      <c r="K36" s="9">
        <f t="shared" si="6"/>
        <v>408</v>
      </c>
      <c r="L36" s="9">
        <f t="shared" si="6"/>
        <v>497</v>
      </c>
      <c r="M36" s="9">
        <f t="shared" si="1"/>
        <v>2748</v>
      </c>
      <c r="N36" s="20">
        <f t="shared" si="5"/>
        <v>0.3442314919203307</v>
      </c>
      <c r="O36" s="15"/>
    </row>
    <row r="37" spans="1:15" ht="27" customHeight="1" x14ac:dyDescent="0.25">
      <c r="A37" s="15"/>
      <c r="B37" s="25"/>
      <c r="C37" s="26"/>
      <c r="D37" s="3"/>
      <c r="E37" s="4" t="s">
        <v>32</v>
      </c>
      <c r="F37" s="11" t="s">
        <v>23</v>
      </c>
      <c r="G37" s="10">
        <v>4573</v>
      </c>
      <c r="H37" s="10">
        <v>732</v>
      </c>
      <c r="I37" s="10">
        <v>503</v>
      </c>
      <c r="J37" s="10">
        <v>382</v>
      </c>
      <c r="K37" s="10">
        <v>364</v>
      </c>
      <c r="L37" s="10">
        <v>445</v>
      </c>
      <c r="M37" s="10">
        <f t="shared" si="1"/>
        <v>2426</v>
      </c>
      <c r="N37" s="19">
        <f t="shared" si="5"/>
        <v>0.53050513885851736</v>
      </c>
      <c r="O37" s="15"/>
    </row>
    <row r="38" spans="1:15" ht="28.5" customHeight="1" x14ac:dyDescent="0.25">
      <c r="A38" s="15"/>
      <c r="B38" s="25"/>
      <c r="C38" s="26"/>
      <c r="D38" s="3"/>
      <c r="E38" s="4" t="s">
        <v>33</v>
      </c>
      <c r="F38" s="11" t="s">
        <v>23</v>
      </c>
      <c r="G38" s="10">
        <v>3410</v>
      </c>
      <c r="H38" s="10">
        <v>129</v>
      </c>
      <c r="I38" s="10">
        <v>64</v>
      </c>
      <c r="J38" s="10">
        <v>33</v>
      </c>
      <c r="K38" s="10">
        <v>44</v>
      </c>
      <c r="L38" s="10">
        <v>52</v>
      </c>
      <c r="M38" s="10">
        <f t="shared" si="1"/>
        <v>322</v>
      </c>
      <c r="N38" s="19">
        <f t="shared" si="5"/>
        <v>9.4428152492668616E-2</v>
      </c>
      <c r="O38" s="15"/>
    </row>
    <row r="39" spans="1:15" ht="56.25" customHeight="1" x14ac:dyDescent="0.25">
      <c r="A39" s="15"/>
      <c r="B39" s="25"/>
      <c r="C39" s="26"/>
      <c r="D39" s="5" t="s">
        <v>34</v>
      </c>
      <c r="E39" s="15"/>
      <c r="F39" s="11" t="s">
        <v>23</v>
      </c>
      <c r="G39" s="9">
        <v>8128</v>
      </c>
      <c r="H39" s="9">
        <v>204</v>
      </c>
      <c r="I39" s="9">
        <v>585</v>
      </c>
      <c r="J39" s="9">
        <v>259</v>
      </c>
      <c r="K39" s="9">
        <v>371</v>
      </c>
      <c r="L39" s="9">
        <v>475</v>
      </c>
      <c r="M39" s="9">
        <f t="shared" si="1"/>
        <v>1894</v>
      </c>
      <c r="N39" s="20">
        <f t="shared" si="5"/>
        <v>0.23302165354330709</v>
      </c>
      <c r="O39" s="15"/>
    </row>
    <row r="40" spans="1:15" ht="5.25" customHeight="1" x14ac:dyDescent="0.25">
      <c r="A40" s="17"/>
      <c r="B40" s="27"/>
      <c r="C40" s="28"/>
      <c r="D40" s="18"/>
      <c r="E40" s="17"/>
      <c r="F40" s="12"/>
      <c r="G40" s="14"/>
      <c r="H40" s="14"/>
      <c r="I40" s="14"/>
      <c r="J40" s="14"/>
      <c r="K40" s="14"/>
      <c r="L40" s="14"/>
      <c r="M40" s="14"/>
      <c r="N40" s="17"/>
      <c r="O40" s="17"/>
    </row>
    <row r="41" spans="1:15" ht="74.25" customHeight="1" x14ac:dyDescent="0.25">
      <c r="A41" s="15"/>
      <c r="B41" s="25"/>
      <c r="C41" s="26"/>
      <c r="D41" s="8"/>
      <c r="E41" s="6" t="s">
        <v>35</v>
      </c>
      <c r="F41" s="13" t="s">
        <v>49</v>
      </c>
      <c r="G41" s="10">
        <v>14812</v>
      </c>
      <c r="H41" s="10">
        <v>726</v>
      </c>
      <c r="I41" s="10">
        <v>904</v>
      </c>
      <c r="J41" s="10">
        <v>1305</v>
      </c>
      <c r="K41" s="10">
        <v>960</v>
      </c>
      <c r="L41" s="10">
        <v>983</v>
      </c>
      <c r="M41" s="10">
        <f t="shared" ref="M41:M46" si="7">SUM(H41:L41)</f>
        <v>4878</v>
      </c>
      <c r="N41" s="19">
        <f t="shared" ref="N41:N46" si="8">+M41/G41</f>
        <v>0.32932757223872533</v>
      </c>
      <c r="O41" s="15"/>
    </row>
    <row r="42" spans="1:15" ht="47.25" customHeight="1" x14ac:dyDescent="0.25">
      <c r="A42" s="15"/>
      <c r="B42" s="25"/>
      <c r="C42" s="26"/>
      <c r="D42" s="8"/>
      <c r="E42" s="6" t="s">
        <v>36</v>
      </c>
      <c r="F42" s="13" t="s">
        <v>37</v>
      </c>
      <c r="G42" s="10">
        <v>725</v>
      </c>
      <c r="H42" s="10">
        <v>14</v>
      </c>
      <c r="I42" s="10">
        <v>22</v>
      </c>
      <c r="J42" s="10">
        <v>44</v>
      </c>
      <c r="K42" s="10">
        <v>78</v>
      </c>
      <c r="L42" s="10">
        <v>44</v>
      </c>
      <c r="M42" s="10">
        <f t="shared" si="7"/>
        <v>202</v>
      </c>
      <c r="N42" s="19">
        <f t="shared" si="8"/>
        <v>0.27862068965517239</v>
      </c>
      <c r="O42" s="15"/>
    </row>
    <row r="43" spans="1:15" ht="28.5" customHeight="1" x14ac:dyDescent="0.25">
      <c r="A43" s="15"/>
      <c r="B43" s="25"/>
      <c r="C43" s="26"/>
      <c r="D43" s="8"/>
      <c r="E43" s="6" t="s">
        <v>38</v>
      </c>
      <c r="F43" s="13" t="s">
        <v>37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7"/>
        <v>0</v>
      </c>
      <c r="N43" s="19">
        <f t="shared" si="8"/>
        <v>0</v>
      </c>
      <c r="O43" s="15"/>
    </row>
    <row r="44" spans="1:15" ht="56.25" customHeight="1" x14ac:dyDescent="0.25">
      <c r="A44" s="15"/>
      <c r="B44" s="25"/>
      <c r="C44" s="26"/>
      <c r="D44" s="8"/>
      <c r="E44" s="6" t="s">
        <v>39</v>
      </c>
      <c r="F44" s="13" t="s">
        <v>37</v>
      </c>
      <c r="G44" s="10">
        <v>1200</v>
      </c>
      <c r="H44" s="10">
        <v>58</v>
      </c>
      <c r="I44" s="10">
        <v>97</v>
      </c>
      <c r="J44" s="10">
        <v>117</v>
      </c>
      <c r="K44" s="10">
        <v>101</v>
      </c>
      <c r="L44" s="10">
        <v>209</v>
      </c>
      <c r="M44" s="10">
        <f t="shared" si="7"/>
        <v>582</v>
      </c>
      <c r="N44" s="19">
        <f t="shared" si="8"/>
        <v>0.48499999999999999</v>
      </c>
      <c r="O44" s="15"/>
    </row>
    <row r="45" spans="1:15" ht="37.5" customHeight="1" x14ac:dyDescent="0.25">
      <c r="A45" s="15"/>
      <c r="B45" s="25"/>
      <c r="C45" s="26"/>
      <c r="D45" s="8"/>
      <c r="E45" s="6" t="s">
        <v>40</v>
      </c>
      <c r="F45" s="13" t="s">
        <v>41</v>
      </c>
      <c r="G45" s="10">
        <v>950</v>
      </c>
      <c r="H45" s="10">
        <v>100</v>
      </c>
      <c r="I45" s="10">
        <v>182</v>
      </c>
      <c r="J45" s="10">
        <v>217</v>
      </c>
      <c r="K45" s="10">
        <v>265</v>
      </c>
      <c r="L45" s="10">
        <v>151</v>
      </c>
      <c r="M45" s="10">
        <f t="shared" si="7"/>
        <v>915</v>
      </c>
      <c r="N45" s="19">
        <f t="shared" si="8"/>
        <v>0.9631578947368421</v>
      </c>
      <c r="O45" s="15"/>
    </row>
    <row r="46" spans="1:15" ht="36" customHeight="1" x14ac:dyDescent="0.25">
      <c r="A46" s="15"/>
      <c r="B46" s="25"/>
      <c r="C46" s="26"/>
      <c r="D46" s="15"/>
      <c r="E46" s="6" t="s">
        <v>42</v>
      </c>
      <c r="F46" s="13" t="s">
        <v>41</v>
      </c>
      <c r="G46" s="10">
        <v>110347</v>
      </c>
      <c r="H46" s="10">
        <v>1516</v>
      </c>
      <c r="I46" s="10">
        <v>5692</v>
      </c>
      <c r="J46" s="10">
        <v>13950</v>
      </c>
      <c r="K46" s="10">
        <v>11865</v>
      </c>
      <c r="L46" s="10">
        <v>9528</v>
      </c>
      <c r="M46" s="10">
        <f t="shared" si="7"/>
        <v>42551</v>
      </c>
      <c r="N46" s="19">
        <f t="shared" si="8"/>
        <v>0.38561084578647359</v>
      </c>
      <c r="O46" s="15"/>
    </row>
    <row r="47" spans="1:15" ht="36.75" customHeight="1" x14ac:dyDescent="0.25">
      <c r="A47" s="31" t="s">
        <v>8</v>
      </c>
      <c r="B47" s="31"/>
      <c r="C47" s="32" t="s">
        <v>43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4"/>
    </row>
    <row r="48" spans="1:15" ht="21.75" customHeight="1" x14ac:dyDescent="0.25">
      <c r="A48" s="31" t="s">
        <v>10</v>
      </c>
      <c r="B48" s="31"/>
      <c r="C48" s="35" t="s">
        <v>44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</row>
    <row r="49" spans="1:15" ht="46.5" customHeight="1" x14ac:dyDescent="0.25">
      <c r="A49" s="1">
        <v>2</v>
      </c>
      <c r="B49" s="29" t="s">
        <v>45</v>
      </c>
      <c r="C49" s="30"/>
      <c r="D49" s="7"/>
      <c r="E49" s="15"/>
      <c r="F49" s="11" t="s">
        <v>37</v>
      </c>
      <c r="G49" s="9">
        <f t="shared" ref="G49:L49" si="9">+G50+G51</f>
        <v>82119</v>
      </c>
      <c r="H49" s="9">
        <f t="shared" si="9"/>
        <v>5654</v>
      </c>
      <c r="I49" s="9">
        <f t="shared" si="9"/>
        <v>8112</v>
      </c>
      <c r="J49" s="9">
        <f t="shared" si="9"/>
        <v>6486</v>
      </c>
      <c r="K49" s="9">
        <f t="shared" si="9"/>
        <v>9542</v>
      </c>
      <c r="L49" s="9">
        <f t="shared" si="9"/>
        <v>8050</v>
      </c>
      <c r="M49" s="9">
        <f>SUM(H49:L49)</f>
        <v>37844</v>
      </c>
      <c r="N49" s="20">
        <f t="shared" ref="N49:N51" si="10">+M49/G49</f>
        <v>0.46084341017304153</v>
      </c>
      <c r="O49" s="15"/>
    </row>
    <row r="50" spans="1:15" ht="62.25" customHeight="1" x14ac:dyDescent="0.25">
      <c r="A50" s="15"/>
      <c r="B50" s="25"/>
      <c r="C50" s="26"/>
      <c r="D50" s="4" t="s">
        <v>46</v>
      </c>
      <c r="E50" s="15"/>
      <c r="F50" s="11" t="s">
        <v>37</v>
      </c>
      <c r="G50" s="9">
        <v>81126</v>
      </c>
      <c r="H50" s="9">
        <v>5633</v>
      </c>
      <c r="I50" s="9">
        <v>8062</v>
      </c>
      <c r="J50" s="9">
        <v>6396</v>
      </c>
      <c r="K50" s="9">
        <v>9413</v>
      </c>
      <c r="L50" s="9">
        <v>7933</v>
      </c>
      <c r="M50" s="9">
        <f>SUM(H50:L50)</f>
        <v>37437</v>
      </c>
      <c r="N50" s="20">
        <f t="shared" si="10"/>
        <v>0.46146734708971232</v>
      </c>
      <c r="O50" s="15"/>
    </row>
    <row r="51" spans="1:15" ht="72" customHeight="1" x14ac:dyDescent="0.25">
      <c r="A51" s="15"/>
      <c r="B51" s="25"/>
      <c r="C51" s="26"/>
      <c r="D51" s="4" t="s">
        <v>47</v>
      </c>
      <c r="E51" s="15"/>
      <c r="F51" s="11" t="s">
        <v>37</v>
      </c>
      <c r="G51" s="9">
        <v>993</v>
      </c>
      <c r="H51" s="9">
        <v>21</v>
      </c>
      <c r="I51" s="9">
        <v>50</v>
      </c>
      <c r="J51" s="9">
        <v>90</v>
      </c>
      <c r="K51" s="9">
        <v>129</v>
      </c>
      <c r="L51" s="9">
        <v>117</v>
      </c>
      <c r="M51" s="9">
        <f>SUM(H51:L51)</f>
        <v>407</v>
      </c>
      <c r="N51" s="20">
        <f t="shared" si="10"/>
        <v>0.40986908358509566</v>
      </c>
      <c r="O51" s="15"/>
    </row>
  </sheetData>
  <mergeCells count="46">
    <mergeCell ref="D6:F6"/>
    <mergeCell ref="D8:F8"/>
    <mergeCell ref="A17:O17"/>
    <mergeCell ref="C7:E7"/>
    <mergeCell ref="C9:E9"/>
    <mergeCell ref="C13:E13"/>
    <mergeCell ref="A19:O19"/>
    <mergeCell ref="A20:O20"/>
    <mergeCell ref="B27:C27"/>
    <mergeCell ref="C21:O21"/>
    <mergeCell ref="C22:O22"/>
    <mergeCell ref="C23:O23"/>
    <mergeCell ref="C24:O24"/>
    <mergeCell ref="C25:O25"/>
    <mergeCell ref="B26:C26"/>
    <mergeCell ref="A21:B21"/>
    <mergeCell ref="A22:B22"/>
    <mergeCell ref="A23:B23"/>
    <mergeCell ref="A24:B24"/>
    <mergeCell ref="A25:B25"/>
    <mergeCell ref="B33:C33"/>
    <mergeCell ref="B34:C34"/>
    <mergeCell ref="B35:C35"/>
    <mergeCell ref="A47:B47"/>
    <mergeCell ref="A48:B48"/>
    <mergeCell ref="C47:O47"/>
    <mergeCell ref="C48:O48"/>
    <mergeCell ref="B36:C36"/>
    <mergeCell ref="B37:C37"/>
    <mergeCell ref="B38:C38"/>
    <mergeCell ref="B39:C39"/>
    <mergeCell ref="B46:C46"/>
    <mergeCell ref="B28:C28"/>
    <mergeCell ref="B29:C29"/>
    <mergeCell ref="B30:C30"/>
    <mergeCell ref="B31:C31"/>
    <mergeCell ref="B32:C32"/>
    <mergeCell ref="B50:C50"/>
    <mergeCell ref="B51:C51"/>
    <mergeCell ref="B40:C40"/>
    <mergeCell ref="B41:C41"/>
    <mergeCell ref="B42:C42"/>
    <mergeCell ref="B43:C43"/>
    <mergeCell ref="B44:C44"/>
    <mergeCell ref="B45:C45"/>
    <mergeCell ref="B49:C49"/>
  </mergeCells>
  <printOptions horizontalCentered="1"/>
  <pageMargins left="0.59055118110236227" right="0.59055118110236227" top="0.74803149606299213" bottom="0.74803149606299213" header="0.31496062992125984" footer="0.31496062992125984"/>
  <pageSetup paperSize="345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DD0D-9748-4F12-99CC-3246AFEDC3A2}">
  <dimension ref="A1:E7"/>
  <sheetViews>
    <sheetView workbookViewId="0">
      <selection activeCell="N19" sqref="N19"/>
    </sheetView>
  </sheetViews>
  <sheetFormatPr baseColWidth="10" defaultRowHeight="15" x14ac:dyDescent="0.25"/>
  <sheetData>
    <row r="1" spans="1:5" x14ac:dyDescent="0.25">
      <c r="A1" s="49"/>
      <c r="B1" s="50"/>
      <c r="C1" s="51"/>
      <c r="D1" s="51"/>
      <c r="E1" s="51"/>
    </row>
    <row r="2" spans="1:5" x14ac:dyDescent="0.25">
      <c r="A2" s="49"/>
      <c r="B2" s="50"/>
      <c r="C2" s="52"/>
      <c r="D2" s="52"/>
      <c r="E2" s="52"/>
    </row>
    <row r="3" spans="1:5" x14ac:dyDescent="0.25">
      <c r="A3" s="53"/>
      <c r="B3" s="50"/>
      <c r="C3" s="52"/>
      <c r="D3" s="52"/>
      <c r="E3" s="52"/>
    </row>
    <row r="4" spans="1:5" x14ac:dyDescent="0.25">
      <c r="A4" s="53"/>
      <c r="B4" s="53"/>
      <c r="C4" s="52"/>
      <c r="D4" s="52"/>
      <c r="E4" s="52"/>
    </row>
    <row r="5" spans="1:5" x14ac:dyDescent="0.25">
      <c r="A5" s="53"/>
      <c r="B5" s="50"/>
      <c r="C5" s="52"/>
      <c r="D5" s="52"/>
      <c r="E5" s="52"/>
    </row>
    <row r="6" spans="1:5" x14ac:dyDescent="0.25">
      <c r="A6" s="53"/>
      <c r="B6" s="50"/>
      <c r="C6" s="52"/>
      <c r="D6" s="52"/>
      <c r="E6" s="52"/>
    </row>
    <row r="7" spans="1:5" x14ac:dyDescent="0.25">
      <c r="A7" s="53"/>
      <c r="B7" s="50"/>
      <c r="C7" s="52"/>
      <c r="D7" s="52"/>
      <c r="E7" s="52"/>
    </row>
  </sheetData>
  <mergeCells count="7">
    <mergeCell ref="C7:E7"/>
    <mergeCell ref="C1:E1"/>
    <mergeCell ref="C2:E2"/>
    <mergeCell ref="C3:E3"/>
    <mergeCell ref="C4:E4"/>
    <mergeCell ref="C5:E5"/>
    <mergeCell ref="C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2026-06-04T19:22:03Z</cp:lastPrinted>
  <dcterms:created xsi:type="dcterms:W3CDTF">2026-02-26T21:57:19Z</dcterms:created>
  <dcterms:modified xsi:type="dcterms:W3CDTF">2026-06-04T19:22:53Z</dcterms:modified>
</cp:coreProperties>
</file>