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 3MARZO 2025\"/>
    </mc:Choice>
  </mc:AlternateContent>
  <xr:revisionPtr revIDLastSave="0" documentId="13_ncr:1_{7EAF27F2-7DD6-47F5-92C1-169C177DF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" sheetId="3" r:id="rId1"/>
  </sheets>
  <calcPr calcId="191029"/>
</workbook>
</file>

<file path=xl/calcChain.xml><?xml version="1.0" encoding="utf-8"?>
<calcChain xmlns="http://schemas.openxmlformats.org/spreadsheetml/2006/main">
  <c r="L18" i="3" l="1"/>
  <c r="L20" i="3"/>
  <c r="L23" i="3"/>
  <c r="I17" i="3"/>
  <c r="I18" i="3"/>
  <c r="X24" i="3" l="1"/>
  <c r="S24" i="3"/>
  <c r="N24" i="3"/>
  <c r="X23" i="3"/>
  <c r="S23" i="3"/>
  <c r="J23" i="3"/>
  <c r="N23" i="3" s="1"/>
  <c r="X22" i="3"/>
  <c r="S22" i="3"/>
  <c r="N22" i="3"/>
  <c r="X21" i="3"/>
  <c r="S21" i="3"/>
  <c r="N21" i="3"/>
  <c r="X20" i="3"/>
  <c r="S20" i="3"/>
  <c r="J20" i="3"/>
  <c r="N20" i="3" s="1"/>
  <c r="X19" i="3"/>
  <c r="S19" i="3"/>
  <c r="N19" i="3"/>
  <c r="X18" i="3"/>
  <c r="S18" i="3"/>
  <c r="J18" i="3"/>
  <c r="J17" i="3" s="1"/>
  <c r="X17" i="3"/>
  <c r="S17" i="3"/>
  <c r="M17" i="3"/>
  <c r="L17" i="3"/>
  <c r="K17" i="3"/>
  <c r="Y24" i="3" l="1"/>
  <c r="Z24" i="3" s="1"/>
  <c r="Y22" i="3"/>
  <c r="Z22" i="3" s="1"/>
  <c r="Y21" i="3"/>
  <c r="Z21" i="3" s="1"/>
  <c r="Y19" i="3"/>
  <c r="Z19" i="3" s="1"/>
  <c r="N17" i="3"/>
  <c r="Y17" i="3" s="1"/>
  <c r="Z17" i="3" s="1"/>
  <c r="Y23" i="3"/>
  <c r="Z23" i="3" s="1"/>
  <c r="Y20" i="3"/>
  <c r="Z20" i="3" s="1"/>
  <c r="N18" i="3"/>
  <c r="Y18" i="3" s="1"/>
  <c r="Z18" i="3" s="1"/>
</calcChain>
</file>

<file path=xl/sharedStrings.xml><?xml version="1.0" encoding="utf-8"?>
<sst xmlns="http://schemas.openxmlformats.org/spreadsheetml/2006/main" count="70" uniqueCount="65">
  <si>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</si>
  <si>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</si>
  <si>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</si>
  <si>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</si>
  <si>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</si>
  <si>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</si>
  <si>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</si>
  <si>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</si>
  <si>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</si>
  <si>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</si>
  <si>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</si>
  <si>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</si>
  <si>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</si>
  <si>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</si>
  <si>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</si>
  <si>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</si>
  <si>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</si>
  <si>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</si>
  <si>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</si>
  <si>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</si>
  <si>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</si>
  <si>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</si>
  <si>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</si>
  <si>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</si>
  <si>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</si>
  <si>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</si>
  <si>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</si>
  <si>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</si>
  <si>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</si>
  <si>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</si>
  <si>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</si>
  <si>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</si>
  <si>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</si>
  <si>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</si>
  <si>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</si>
  <si>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</si>
  <si>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</si>
  <si>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</si>
  <si>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</si>
  <si>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</si>
  <si>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</si>
  <si>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</si>
  <si>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</si>
  <si>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</si>
  <si>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</si>
  <si>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</si>
  <si>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</si>
  <si>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</si>
  <si>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</si>
  <si>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</si>
  <si>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</si>
  <si>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</si>
  <si>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</si>
  <si>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</si>
  <si>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</si>
  <si>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</si>
  <si>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</si>
  <si>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</si>
  <si>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</si>
  <si>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</si>
  <si>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</si>
  <si>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</si>
  <si>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</si>
  <si>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RPI-MET-03 MARZO 2025</t>
  </si>
  <si>
    <t>% DE EJECUCIÓN
21.67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</si>
</sst>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95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0" fontId="32" fillId="0" borderId="0" xfId="1" applyFont="1"/>
    <xf numFmtId="10" fontId="10" fillId="2" borderId="1" xfId="1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2" borderId="1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17" fillId="5" borderId="1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1" applyFont="1" applyFill="1" applyBorder="1" applyAlignment="1">
      <alignment horizontal="center" vertical="top" wrapText="1"/>
    </xf>
    <xf numFmtId="0" fontId="33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topLeftCell="B1" workbookViewId="0">
      <selection activeCell="L17" sqref="L17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11.42578125" hidden="1" customWidth="1"/>
    <col min="12" max="12" width="11.42578125" customWidth="1"/>
    <col min="13" max="13" width="11.42578125" hidden="1" customWidth="1"/>
    <col min="14" max="14" width="14.140625" customWidth="1"/>
    <col min="15" max="24" width="0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37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47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1:28" ht="18.75" x14ac:dyDescent="0.25">
      <c r="A3" s="92" t="s">
        <v>55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x14ac:dyDescent="0.25">
      <c r="A4" s="50" t="s">
        <v>38</v>
      </c>
      <c r="B4" s="50"/>
      <c r="C4" s="50"/>
      <c r="D4" s="93" t="s">
        <v>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x14ac:dyDescent="0.25">
      <c r="A5" s="46" t="s">
        <v>39</v>
      </c>
      <c r="B5" s="46"/>
      <c r="C5" s="46"/>
      <c r="D5" s="94" t="s">
        <v>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20.25" customHeight="1" x14ac:dyDescent="0.25">
      <c r="A6" s="72" t="s">
        <v>40</v>
      </c>
      <c r="B6" s="72"/>
      <c r="C6" s="72"/>
      <c r="D6" s="73" t="s">
        <v>24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5"/>
    </row>
    <row r="7" spans="1:28" ht="136.5" customHeight="1" x14ac:dyDescent="0.25">
      <c r="A7" s="76" t="s">
        <v>2</v>
      </c>
      <c r="B7" s="77"/>
      <c r="C7" s="78"/>
      <c r="D7" s="51" t="s">
        <v>62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8" ht="19.5" x14ac:dyDescent="0.25">
      <c r="A8" s="79" t="s">
        <v>42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</row>
    <row r="9" spans="1:28" ht="17.25" customHeight="1" x14ac:dyDescent="0.25">
      <c r="A9" s="82" t="s">
        <v>32</v>
      </c>
      <c r="B9" s="82"/>
      <c r="C9" s="82"/>
      <c r="D9" s="82"/>
      <c r="E9" s="83" t="s">
        <v>41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5"/>
    </row>
    <row r="10" spans="1:28" ht="15.75" x14ac:dyDescent="0.25">
      <c r="A10" s="86" t="s">
        <v>25</v>
      </c>
      <c r="B10" s="86"/>
      <c r="C10" s="86"/>
      <c r="D10" s="86"/>
      <c r="E10" s="42" t="s">
        <v>53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5.75" x14ac:dyDescent="0.25">
      <c r="A11" s="87" t="s">
        <v>43</v>
      </c>
      <c r="B11" s="88"/>
      <c r="C11" s="88"/>
      <c r="D11" s="89"/>
      <c r="E11" s="43" t="s">
        <v>54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ht="15.75" x14ac:dyDescent="0.25">
      <c r="A12" s="90" t="s">
        <v>36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34"/>
    </row>
    <row r="13" spans="1:28" ht="15.75" x14ac:dyDescent="0.25">
      <c r="A13" s="60" t="s">
        <v>33</v>
      </c>
      <c r="B13" s="60"/>
      <c r="C13" s="60"/>
      <c r="D13" s="60"/>
      <c r="E13" s="39" t="s">
        <v>50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28" ht="15.75" x14ac:dyDescent="0.25">
      <c r="A14" s="60" t="s">
        <v>34</v>
      </c>
      <c r="B14" s="60"/>
      <c r="C14" s="60"/>
      <c r="D14" s="60"/>
      <c r="E14" s="61" t="s">
        <v>35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</row>
    <row r="15" spans="1:28" ht="15.75" x14ac:dyDescent="0.25">
      <c r="A15" s="25"/>
      <c r="B15" s="64" t="s">
        <v>57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1:28" ht="62.25" x14ac:dyDescent="0.25">
      <c r="A16" s="28" t="s">
        <v>37</v>
      </c>
      <c r="B16" s="67" t="s">
        <v>26</v>
      </c>
      <c r="C16" s="68"/>
      <c r="D16" s="69"/>
      <c r="E16" s="29" t="s">
        <v>27</v>
      </c>
      <c r="F16" s="33" t="s">
        <v>4</v>
      </c>
      <c r="G16" s="32" t="s">
        <v>3</v>
      </c>
      <c r="H16" s="30" t="s">
        <v>28</v>
      </c>
      <c r="I16" s="30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6" t="s">
        <v>29</v>
      </c>
      <c r="Z16" s="26" t="s">
        <v>30</v>
      </c>
      <c r="AA16" s="27" t="s">
        <v>58</v>
      </c>
      <c r="AB16" s="26" t="s">
        <v>31</v>
      </c>
    </row>
    <row r="17" spans="1:28" ht="51" x14ac:dyDescent="0.25">
      <c r="A17" s="2"/>
      <c r="B17" s="70" t="s">
        <v>51</v>
      </c>
      <c r="C17" s="70"/>
      <c r="D17" s="70"/>
      <c r="E17" s="19" t="s">
        <v>59</v>
      </c>
      <c r="F17" s="9"/>
      <c r="G17" s="6" t="s">
        <v>17</v>
      </c>
      <c r="H17" s="10">
        <v>26700</v>
      </c>
      <c r="I17" s="10">
        <f>SUM(I18:I20)</f>
        <v>30597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3297</v>
      </c>
      <c r="M17" s="10">
        <f t="shared" si="0"/>
        <v>0</v>
      </c>
      <c r="N17" s="20">
        <f>SUM(J17:M17)</f>
        <v>8668</v>
      </c>
      <c r="O17" s="20"/>
      <c r="P17" s="20"/>
      <c r="Q17" s="20"/>
      <c r="R17" s="20"/>
      <c r="S17" s="20">
        <f>SUM(O17:R17)</f>
        <v>0</v>
      </c>
      <c r="T17" s="20"/>
      <c r="U17" s="20"/>
      <c r="V17" s="20"/>
      <c r="W17" s="20"/>
      <c r="X17" s="20">
        <f>SUM(T17:W17)</f>
        <v>0</v>
      </c>
      <c r="Y17" s="20">
        <f>+X17+S17+N17</f>
        <v>8668</v>
      </c>
      <c r="Z17" s="38">
        <f>SUM(Y17/I17)</f>
        <v>0.28329574794914536</v>
      </c>
      <c r="AA17" s="5">
        <v>18358000</v>
      </c>
      <c r="AB17" s="17" t="s">
        <v>64</v>
      </c>
    </row>
    <row r="18" spans="1:28" ht="38.25" x14ac:dyDescent="0.25">
      <c r="A18" s="2"/>
      <c r="B18" s="22"/>
      <c r="C18" s="23"/>
      <c r="D18" s="24"/>
      <c r="E18" s="31"/>
      <c r="F18" s="12" t="s">
        <v>19</v>
      </c>
      <c r="G18" s="8" t="s">
        <v>60</v>
      </c>
      <c r="H18" s="18">
        <v>20000</v>
      </c>
      <c r="I18" s="9">
        <f>20000-5000+8897</f>
        <v>23897</v>
      </c>
      <c r="J18" s="9">
        <f>1608+738-25-505</f>
        <v>1816</v>
      </c>
      <c r="K18" s="9">
        <v>2237</v>
      </c>
      <c r="L18" s="9">
        <f>1790+1507-32-830</f>
        <v>2435</v>
      </c>
      <c r="M18" s="9"/>
      <c r="N18" s="9">
        <f>SUM(J18:M18)</f>
        <v>6488</v>
      </c>
      <c r="O18" s="9"/>
      <c r="P18" s="9"/>
      <c r="Q18" s="9"/>
      <c r="R18" s="9"/>
      <c r="S18" s="9">
        <f t="shared" ref="S18:S24" si="1">SUM(O18:R18)</f>
        <v>0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6488</v>
      </c>
      <c r="Z18" s="21">
        <f t="shared" ref="Z18:Z24" si="4">SUM(Y18/I18)</f>
        <v>0.27149851445788176</v>
      </c>
      <c r="AA18" s="5"/>
      <c r="AB18" s="5"/>
    </row>
    <row r="19" spans="1:28" ht="38.25" x14ac:dyDescent="0.25">
      <c r="A19" s="2"/>
      <c r="B19" s="22"/>
      <c r="C19" s="23"/>
      <c r="D19" s="24"/>
      <c r="E19" s="11"/>
      <c r="F19" s="12" t="s">
        <v>20</v>
      </c>
      <c r="G19" s="8" t="s">
        <v>60</v>
      </c>
      <c r="H19" s="18">
        <v>1200</v>
      </c>
      <c r="I19" s="9">
        <v>1200</v>
      </c>
      <c r="J19" s="9">
        <v>25</v>
      </c>
      <c r="K19" s="9">
        <v>19</v>
      </c>
      <c r="L19" s="9">
        <v>32</v>
      </c>
      <c r="M19" s="9"/>
      <c r="N19" s="9">
        <f t="shared" ref="N19:N24" si="5">SUM(J19:M19)</f>
        <v>76</v>
      </c>
      <c r="O19" s="9"/>
      <c r="P19" s="9"/>
      <c r="Q19" s="9"/>
      <c r="R19" s="9"/>
      <c r="S19" s="36">
        <f t="shared" si="1"/>
        <v>0</v>
      </c>
      <c r="T19" s="9"/>
      <c r="U19" s="9"/>
      <c r="V19" s="9"/>
      <c r="W19" s="9"/>
      <c r="X19" s="9">
        <f t="shared" si="2"/>
        <v>0</v>
      </c>
      <c r="Y19" s="14">
        <f t="shared" si="3"/>
        <v>76</v>
      </c>
      <c r="Z19" s="21">
        <f>SUM(Y19/I19)</f>
        <v>6.3333333333333339E-2</v>
      </c>
      <c r="AA19" s="5"/>
      <c r="AB19" s="5"/>
    </row>
    <row r="20" spans="1:28" ht="38.25" x14ac:dyDescent="0.25">
      <c r="A20" s="2"/>
      <c r="B20" s="22"/>
      <c r="C20" s="23"/>
      <c r="D20" s="24"/>
      <c r="E20" s="11"/>
      <c r="F20" s="12" t="s">
        <v>21</v>
      </c>
      <c r="G20" s="8" t="s">
        <v>60</v>
      </c>
      <c r="H20" s="18">
        <v>5500</v>
      </c>
      <c r="I20" s="9">
        <v>5500</v>
      </c>
      <c r="J20" s="9">
        <f>17+20+468</f>
        <v>505</v>
      </c>
      <c r="K20" s="9">
        <v>769</v>
      </c>
      <c r="L20" s="9">
        <f>47+783</f>
        <v>830</v>
      </c>
      <c r="M20" s="9"/>
      <c r="N20" s="9">
        <f t="shared" si="5"/>
        <v>2104</v>
      </c>
      <c r="O20" s="9"/>
      <c r="P20" s="9"/>
      <c r="Q20" s="9"/>
      <c r="R20" s="9"/>
      <c r="S20" s="9">
        <f t="shared" si="1"/>
        <v>0</v>
      </c>
      <c r="T20" s="9"/>
      <c r="U20" s="9"/>
      <c r="V20" s="9"/>
      <c r="W20" s="9"/>
      <c r="X20" s="9">
        <f t="shared" si="2"/>
        <v>0</v>
      </c>
      <c r="Y20" s="14">
        <f t="shared" si="3"/>
        <v>2104</v>
      </c>
      <c r="Z20" s="21">
        <f t="shared" si="4"/>
        <v>0.38254545454545452</v>
      </c>
      <c r="AA20" s="5"/>
      <c r="AB20" s="5"/>
    </row>
    <row r="21" spans="1:28" ht="51" x14ac:dyDescent="0.25">
      <c r="A21" s="2"/>
      <c r="B21" s="71"/>
      <c r="C21" s="71"/>
      <c r="D21" s="71"/>
      <c r="E21" s="8"/>
      <c r="F21" s="12" t="s">
        <v>22</v>
      </c>
      <c r="G21" s="8" t="s">
        <v>60</v>
      </c>
      <c r="H21" s="18">
        <v>1800</v>
      </c>
      <c r="I21" s="9">
        <v>1800</v>
      </c>
      <c r="J21" s="9">
        <v>124</v>
      </c>
      <c r="K21" s="9">
        <v>134</v>
      </c>
      <c r="L21" s="9">
        <v>169</v>
      </c>
      <c r="M21" s="9"/>
      <c r="N21" s="14">
        <f t="shared" si="5"/>
        <v>427</v>
      </c>
      <c r="O21" s="14"/>
      <c r="P21" s="14"/>
      <c r="Q21" s="14"/>
      <c r="R21" s="14"/>
      <c r="S21" s="14">
        <f t="shared" si="1"/>
        <v>0</v>
      </c>
      <c r="T21" s="14"/>
      <c r="U21" s="14"/>
      <c r="V21" s="14"/>
      <c r="W21" s="14"/>
      <c r="X21" s="14">
        <f t="shared" si="2"/>
        <v>0</v>
      </c>
      <c r="Y21" s="14">
        <f t="shared" si="3"/>
        <v>427</v>
      </c>
      <c r="Z21" s="21">
        <f t="shared" si="4"/>
        <v>0.23722222222222222</v>
      </c>
      <c r="AA21" s="10" t="s">
        <v>49</v>
      </c>
      <c r="AB21" s="7"/>
    </row>
    <row r="22" spans="1:28" ht="25.5" x14ac:dyDescent="0.25">
      <c r="A22" s="2"/>
      <c r="B22" s="54"/>
      <c r="C22" s="55"/>
      <c r="D22" s="56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>
        <v>1146</v>
      </c>
      <c r="M22" s="9"/>
      <c r="N22" s="14">
        <f t="shared" si="5"/>
        <v>2984</v>
      </c>
      <c r="O22" s="14"/>
      <c r="P22" s="14"/>
      <c r="Q22" s="14"/>
      <c r="R22" s="35"/>
      <c r="S22" s="14">
        <f t="shared" si="1"/>
        <v>0</v>
      </c>
      <c r="T22" s="14"/>
      <c r="U22" s="14"/>
      <c r="V22" s="14"/>
      <c r="W22" s="14"/>
      <c r="X22" s="14">
        <f t="shared" si="2"/>
        <v>0</v>
      </c>
      <c r="Y22" s="14">
        <f t="shared" si="3"/>
        <v>2984</v>
      </c>
      <c r="Z22" s="21">
        <f t="shared" si="4"/>
        <v>0.23459119496855346</v>
      </c>
      <c r="AA22" s="10"/>
      <c r="AB22" s="10"/>
    </row>
    <row r="23" spans="1:28" ht="25.5" x14ac:dyDescent="0.25">
      <c r="A23" s="2"/>
      <c r="B23" s="54"/>
      <c r="C23" s="55"/>
      <c r="D23" s="56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v>1977</v>
      </c>
      <c r="L23" s="9">
        <f>1184+972+9+7</f>
        <v>2172</v>
      </c>
      <c r="M23" s="9"/>
      <c r="N23" s="14">
        <f t="shared" si="5"/>
        <v>5803</v>
      </c>
      <c r="O23" s="14"/>
      <c r="P23" s="14"/>
      <c r="Q23" s="14"/>
      <c r="R23" s="14"/>
      <c r="S23" s="14">
        <f t="shared" si="1"/>
        <v>0</v>
      </c>
      <c r="T23" s="14"/>
      <c r="U23" s="14"/>
      <c r="V23" s="14"/>
      <c r="W23" s="14"/>
      <c r="X23" s="14">
        <f t="shared" si="2"/>
        <v>0</v>
      </c>
      <c r="Y23" s="14">
        <f t="shared" si="3"/>
        <v>5803</v>
      </c>
      <c r="Z23" s="21">
        <f t="shared" si="4"/>
        <v>0.28446078431372551</v>
      </c>
      <c r="AA23" s="13"/>
      <c r="AB23" s="13"/>
    </row>
    <row r="24" spans="1:28" x14ac:dyDescent="0.25">
      <c r="A24" s="2"/>
      <c r="B24" s="54"/>
      <c r="C24" s="55"/>
      <c r="D24" s="56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v>336</v>
      </c>
      <c r="L24" s="9">
        <v>387</v>
      </c>
      <c r="M24" s="9"/>
      <c r="N24" s="14">
        <f t="shared" si="5"/>
        <v>1011</v>
      </c>
      <c r="O24" s="14"/>
      <c r="P24" s="14"/>
      <c r="Q24" s="14"/>
      <c r="R24" s="14"/>
      <c r="S24" s="14">
        <f t="shared" si="1"/>
        <v>0</v>
      </c>
      <c r="T24" s="14"/>
      <c r="U24" s="14"/>
      <c r="V24" s="14"/>
      <c r="W24" s="14"/>
      <c r="X24" s="14">
        <f t="shared" si="2"/>
        <v>0</v>
      </c>
      <c r="Y24" s="14">
        <f t="shared" si="3"/>
        <v>1011</v>
      </c>
      <c r="Z24" s="21">
        <f t="shared" si="4"/>
        <v>0.21150627615062761</v>
      </c>
      <c r="AA24" s="13"/>
      <c r="AB24" s="13"/>
    </row>
    <row r="25" spans="1:28" ht="15.75" x14ac:dyDescent="0.25">
      <c r="A25" s="57" t="s">
        <v>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</row>
  </sheetData>
  <mergeCells count="30">
    <mergeCell ref="A2:AB2"/>
    <mergeCell ref="A3:AB3"/>
    <mergeCell ref="A4:C4"/>
    <mergeCell ref="D4:AB4"/>
    <mergeCell ref="A5:C5"/>
    <mergeCell ref="D5:AB5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2025-04-02T20:33:50Z</cp:lastPrinted>
  <dcterms:created xsi:type="dcterms:W3CDTF">2019-01-08T14:24:40Z</dcterms:created>
  <dcterms:modified xsi:type="dcterms:W3CDTF">2025-04-02T20:33:57Z</dcterms:modified>
</cp:coreProperties>
</file>