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"/>
    </mc:Choice>
  </mc:AlternateContent>
  <xr:revisionPtr revIDLastSave="0" documentId="8_{9FDF75D6-2F19-4147-8407-A611487DDE37}" xr6:coauthVersionLast="47" xr6:coauthVersionMax="47" xr10:uidLastSave="{00000000-0000-0000-0000-000000000000}"/>
  <bookViews>
    <workbookView xWindow="30" yWindow="1440" windowWidth="28770" windowHeight="14040" activeTab="2" xr2:uid="{00000000-000D-0000-FFFF-FFFF00000000}"/>
  </bookViews>
  <sheets>
    <sheet name="PROYECCION 2025" sheetId="2" r:id="rId1"/>
    <sheet name="EJECUCION" sheetId="1" r:id="rId2"/>
    <sheet name="EJECUCIÓN" sheetId="3" r:id="rId3"/>
  </sheets>
  <definedNames>
    <definedName name="_xlnm.Print_Area" localSheetId="1">EJECUCION!$B$1:$AC$25</definedName>
    <definedName name="_xlnm.Print_Titles" localSheetId="1">EJECUCION!$2:$2</definedName>
  </definedNames>
  <calcPr calcId="191029"/>
</workbook>
</file>

<file path=xl/calcChain.xml><?xml version="1.0" encoding="utf-8"?>
<calcChain xmlns="http://schemas.openxmlformats.org/spreadsheetml/2006/main">
  <c r="X24" i="3" l="1"/>
  <c r="Y24" i="3" s="1"/>
  <c r="Z24" i="3" s="1"/>
  <c r="S24" i="3"/>
  <c r="N24" i="3"/>
  <c r="X23" i="3"/>
  <c r="S23" i="3"/>
  <c r="J23" i="3"/>
  <c r="N23" i="3" s="1"/>
  <c r="X22" i="3"/>
  <c r="Y22" i="3" s="1"/>
  <c r="Z22" i="3" s="1"/>
  <c r="S22" i="3"/>
  <c r="N22" i="3"/>
  <c r="X21" i="3"/>
  <c r="Y21" i="3" s="1"/>
  <c r="Z21" i="3" s="1"/>
  <c r="S21" i="3"/>
  <c r="N21" i="3"/>
  <c r="X20" i="3"/>
  <c r="S20" i="3"/>
  <c r="J20" i="3"/>
  <c r="N20" i="3" s="1"/>
  <c r="X19" i="3"/>
  <c r="Y19" i="3" s="1"/>
  <c r="Z19" i="3" s="1"/>
  <c r="S19" i="3"/>
  <c r="N19" i="3"/>
  <c r="X18" i="3"/>
  <c r="S18" i="3"/>
  <c r="J18" i="3"/>
  <c r="J17" i="3" s="1"/>
  <c r="N17" i="3" s="1"/>
  <c r="X17" i="3"/>
  <c r="Y17" i="3" s="1"/>
  <c r="Z17" i="3" s="1"/>
  <c r="S17" i="3"/>
  <c r="M17" i="3"/>
  <c r="L17" i="3"/>
  <c r="K17" i="3"/>
  <c r="Y23" i="3" l="1"/>
  <c r="Z23" i="3" s="1"/>
  <c r="Y20" i="3"/>
  <c r="Z20" i="3" s="1"/>
  <c r="N18" i="3"/>
  <c r="Y18" i="3" s="1"/>
  <c r="Z18" i="3" s="1"/>
  <c r="N17" i="1"/>
  <c r="M17" i="1"/>
  <c r="L17" i="1"/>
  <c r="K18" i="1"/>
  <c r="K17" i="1" s="1"/>
  <c r="K20" i="1"/>
  <c r="K23" i="1"/>
  <c r="X24" i="2"/>
  <c r="S24" i="2"/>
  <c r="N24" i="2"/>
  <c r="X23" i="2"/>
  <c r="S23" i="2"/>
  <c r="N23" i="2"/>
  <c r="Y23" i="2" s="1"/>
  <c r="Z23" i="2" s="1"/>
  <c r="X22" i="2"/>
  <c r="S22" i="2"/>
  <c r="N22" i="2"/>
  <c r="X21" i="2"/>
  <c r="Y21" i="2" s="1"/>
  <c r="Z21" i="2" s="1"/>
  <c r="S21" i="2"/>
  <c r="N21" i="2"/>
  <c r="X20" i="2"/>
  <c r="S20" i="2"/>
  <c r="N20" i="2"/>
  <c r="X19" i="2"/>
  <c r="S19" i="2"/>
  <c r="N19" i="2"/>
  <c r="X18" i="2"/>
  <c r="S18" i="2"/>
  <c r="N18" i="2"/>
  <c r="W17" i="2"/>
  <c r="V17" i="2"/>
  <c r="U17" i="2"/>
  <c r="T17" i="2"/>
  <c r="R17" i="2"/>
  <c r="Q17" i="2"/>
  <c r="P17" i="2"/>
  <c r="O17" i="2"/>
  <c r="M17" i="2"/>
  <c r="L17" i="2"/>
  <c r="K17" i="2"/>
  <c r="J17" i="2"/>
  <c r="I17" i="2"/>
  <c r="H17" i="2"/>
  <c r="Y19" i="2" l="1"/>
  <c r="Z19" i="2" s="1"/>
  <c r="S17" i="2"/>
  <c r="Y20" i="2"/>
  <c r="Z20" i="2" s="1"/>
  <c r="X17" i="2"/>
  <c r="N17" i="2"/>
  <c r="Y22" i="2"/>
  <c r="Z22" i="2" s="1"/>
  <c r="Y24" i="2"/>
  <c r="Z24" i="2" s="1"/>
  <c r="Y18" i="2"/>
  <c r="Z18" i="2" s="1"/>
  <c r="Y17" i="2" l="1"/>
  <c r="Z17" i="2" s="1"/>
  <c r="Y17" i="1"/>
  <c r="T17" i="1"/>
  <c r="O17" i="1"/>
  <c r="Z17" i="1" l="1"/>
  <c r="AA17" i="1" s="1"/>
  <c r="Y24" i="1" l="1"/>
  <c r="Y23" i="1"/>
  <c r="Y22" i="1"/>
  <c r="Y21" i="1"/>
  <c r="Y20" i="1"/>
  <c r="Y19" i="1"/>
  <c r="Y18" i="1"/>
  <c r="O24" i="1" l="1"/>
  <c r="O23" i="1"/>
  <c r="O22" i="1"/>
  <c r="O21" i="1"/>
  <c r="O20" i="1"/>
  <c r="O19" i="1"/>
  <c r="O18" i="1"/>
  <c r="Z19" i="1" l="1"/>
  <c r="T20" i="1"/>
  <c r="T19" i="1"/>
  <c r="T18" i="1"/>
  <c r="Z18" i="1" s="1"/>
  <c r="AA18" i="1" s="1"/>
  <c r="AA19" i="1" l="1"/>
  <c r="AA20" i="1"/>
  <c r="Z20" i="1"/>
  <c r="T24" i="1"/>
  <c r="Z24" i="1" l="1"/>
  <c r="AA24" i="1" s="1"/>
  <c r="T23" i="1"/>
  <c r="T22" i="1"/>
  <c r="T21" i="1"/>
  <c r="Z21" i="1" l="1"/>
  <c r="AA21" i="1" s="1"/>
  <c r="Z22" i="1"/>
  <c r="AA22" i="1" s="1"/>
  <c r="Z23" i="1"/>
  <c r="AA23" i="1" s="1"/>
  <c r="AD17" i="1"/>
</calcChain>
</file>

<file path=xl/sharedStrings.xml><?xml version="1.0" encoding="utf-8"?>
<sst xmlns="http://schemas.openxmlformats.org/spreadsheetml/2006/main" count="211" uniqueCount="76">
  <si>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</si>
  <si>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</si>
  <si>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</si>
  <si>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</si>
  <si>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</si>
  <si>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</si>
  <si>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</si>
  <si>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</si>
  <si>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</si>
  <si>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</si>
  <si>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</si>
  <si>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</si>
  <si>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</si>
  <si>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</si>
  <si>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</si>
  <si>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</si>
  <si>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</si>
  <si>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</si>
  <si>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</si>
  <si>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</si>
  <si>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</si>
  <si>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</si>
  <si>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</si>
  <si>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</si>
  <si>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</si>
  <si>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</si>
  <si>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</si>
  <si>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</si>
  <si>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</si>
  <si>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</si>
  <si>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</si>
  <si>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</si>
  <si>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</si>
  <si>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</si>
  <si>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</si>
  <si>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</si>
  <si>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</si>
  <si>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</si>
  <si>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</si>
  <si>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</si>
  <si>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</si>
  <si>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</si>
  <si>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</si>
  <si>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</si>
  <si>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</si>
  <si>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</si>
  <si>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</si>
  <si>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</si>
  <si>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</si>
  <si>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</si>
  <si>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</si>
  <si>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  servicios de registro de  patentes comerciales y títulos de propiedad intelectual</t>
  </si>
  <si>
    <t>Resoluciones, notificaciones y edictos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</si>
  <si>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</si>
  <si>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</si>
  <si>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SEGUIMIENTO MENSUAL Y CUATRIMESTRAL DE EJECUCIÓN DE METAS FÍSICAS </t>
  </si>
  <si>
    <t xml:space="preserve">  </t>
  </si>
  <si>
    <t xml:space="preserve">        MINISTERIO DE ECONOMÍA 
MATRIZ DE PLANIFICACIÓN, POA 2025</t>
  </si>
  <si>
    <t>EJECUCIÓN MENSUAL, CUATRIMESTRAL Y ANUAL,  POA 2025</t>
  </si>
  <si>
    <t>PRESUPUESTO VIGENTE 2025     EN  Q.</t>
  </si>
  <si>
    <t xml:space="preserve">% DE EJECUCIÓN
</t>
  </si>
  <si>
    <t xml:space="preserve">Personas individuales y jurídicas beneficiadas con títulos de derechos de propiedad intelectual </t>
  </si>
  <si>
    <t>¨Registro</t>
  </si>
  <si>
    <t>PRESUPUESTO APROBADO MEDIANTE DECRETO 36-2024, LEY DE PRESUPUESTO GENERAL DE INGRESOS Y EGRESOS DEL ESTADO PARA EL EJERCICIO FISCAL 2025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</si>
  <si>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</si>
  <si>
    <t xml:space="preserve">SEGUIMIENTO MENSUAL Y CUATRIMESTRAL  DE EJECUCIÓN DE METAS FÍSICAS </t>
  </si>
  <si>
    <t xml:space="preserve">RESULTADO FINAL </t>
  </si>
  <si>
    <t xml:space="preserve">Para el año 2025 se ha incrementado en 10.0 puntos porcentuales el flujo de Inversión Extranjera Directa en el país, que permite mejoras en el crecimiento económico y el empleo productivo (Línea base US$998.2 millones en 2019 a 1,098.2 en el 2025).  
</t>
  </si>
  <si>
    <t xml:space="preserve">AVANCE FÍSICO 1ER. CUATRIMESTRE </t>
  </si>
  <si>
    <t>AVANCE FÍSICO 2DO. CUATRIMESTRE</t>
  </si>
  <si>
    <t xml:space="preserve">AVANCE FÍSICO 3ER. CUATRIMESTRE </t>
  </si>
  <si>
    <t>PRESUPUESTO VIGENTE 2023     EN  Q.</t>
  </si>
  <si>
    <t>Personas individuales y jurídicas beneficiadas con
títulos de derechos de propiedad intelectual</t>
  </si>
  <si>
    <t>Resoluciones , notificaciones y edictos</t>
  </si>
  <si>
    <t xml:space="preserve">00.00% DE EJECUCIÓN </t>
  </si>
  <si>
    <t>RPI-MET-01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</si>
</sst>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12"/>
      <color theme="0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i/>
      <sz val="14"/>
      <color theme="0"/>
      <name val="Times New Roman"/>
      <family val="1"/>
    </font>
    <font>
      <b/>
      <i/>
      <sz val="9"/>
      <name val="Times New Roman"/>
      <family val="1"/>
    </font>
    <font>
      <b/>
      <i/>
      <sz val="7.5"/>
      <name val="Times New Roman"/>
      <family val="1"/>
    </font>
    <font>
      <b/>
      <i/>
      <sz val="14"/>
      <color rgb="FFFFFFFF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9.5"/>
      <name val="Times New Roman"/>
      <family val="1"/>
    </font>
    <font>
      <b/>
      <i/>
      <sz val="12"/>
      <color rgb="FFFFFFFF"/>
      <name val="Times New Roman"/>
      <family val="1"/>
    </font>
    <font>
      <b/>
      <i/>
      <sz val="11"/>
      <color rgb="FF000000"/>
      <name val="Candara"/>
      <family val="2"/>
    </font>
    <font>
      <b/>
      <i/>
      <sz val="10"/>
      <color rgb="FF000000"/>
      <name val="Candara"/>
      <family val="2"/>
    </font>
    <font>
      <b/>
      <sz val="8"/>
      <color rgb="FF000000"/>
      <name val="Times New Roman"/>
      <family val="1"/>
    </font>
    <font>
      <b/>
      <sz val="11"/>
      <color rgb="FF000000"/>
      <name val="Candara"/>
      <family val="2"/>
    </font>
    <font>
      <b/>
      <i/>
      <sz val="10"/>
      <color rgb="FFFFFFFF"/>
      <name val="Candara"/>
      <family val="2"/>
    </font>
    <font>
      <b/>
      <i/>
      <sz val="10"/>
      <color rgb="FFFFFFFF"/>
      <name val="Times New Roman"/>
      <family val="1"/>
    </font>
    <font>
      <sz val="11"/>
      <color rgb="FF000000"/>
      <name val="Candara"/>
      <family val="2"/>
    </font>
    <font>
      <b/>
      <sz val="14"/>
      <name val="Arial"/>
      <family val="2"/>
    </font>
    <font>
      <b/>
      <sz val="8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DDD9C4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1" fillId="0" borderId="1"/>
  </cellStyleXfs>
  <cellXfs count="174">
    <xf numFmtId="0" fontId="0" fillId="0" borderId="0" xfId="0"/>
    <xf numFmtId="0" fontId="4" fillId="0" borderId="0" xfId="1"/>
    <xf numFmtId="0" fontId="4" fillId="2" borderId="0" xfId="1" applyFill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0" fontId="3" fillId="2" borderId="1" xfId="4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9" fontId="10" fillId="2" borderId="1" xfId="1" applyNumberFormat="1" applyFont="1" applyFill="1" applyBorder="1" applyAlignment="1">
      <alignment horizontal="center" vertical="top" wrapText="1"/>
    </xf>
    <xf numFmtId="0" fontId="20" fillId="6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3" fontId="4" fillId="0" borderId="0" xfId="1" applyNumberFormat="1"/>
    <xf numFmtId="0" fontId="20" fillId="8" borderId="1" xfId="1" applyFont="1" applyFill="1" applyBorder="1" applyAlignment="1">
      <alignment horizontal="center" vertical="center" wrapText="1"/>
    </xf>
    <xf numFmtId="0" fontId="4" fillId="2" borderId="0" xfId="1" applyFill="1" applyAlignment="1">
      <alignment vertical="top"/>
    </xf>
    <xf numFmtId="0" fontId="14" fillId="2" borderId="1" xfId="0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vertical="top"/>
    </xf>
    <xf numFmtId="9" fontId="13" fillId="2" borderId="1" xfId="1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20" fillId="8" borderId="0" xfId="1" applyFont="1" applyFill="1" applyAlignment="1">
      <alignment horizontal="center" vertical="center" wrapText="1"/>
    </xf>
    <xf numFmtId="0" fontId="5" fillId="7" borderId="1" xfId="1" applyFont="1" applyFill="1" applyBorder="1" applyAlignment="1">
      <alignment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23" fillId="9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justify" vertical="top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13" xfId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top" wrapText="1"/>
    </xf>
    <xf numFmtId="3" fontId="13" fillId="2" borderId="1" xfId="1" applyNumberFormat="1" applyFont="1" applyFill="1" applyBorder="1" applyAlignment="1">
      <alignment horizontal="center" vertical="top"/>
    </xf>
    <xf numFmtId="3" fontId="4" fillId="2" borderId="0" xfId="1" applyNumberFormat="1" applyFill="1"/>
    <xf numFmtId="43" fontId="4" fillId="0" borderId="0" xfId="9" applyFont="1"/>
    <xf numFmtId="0" fontId="9" fillId="15" borderId="1" xfId="1" applyFont="1" applyFill="1" applyBorder="1" applyAlignment="1">
      <alignment horizontal="left" vertical="center" wrapText="1"/>
    </xf>
    <xf numFmtId="0" fontId="5" fillId="11" borderId="1" xfId="1" applyFont="1" applyFill="1" applyBorder="1" applyAlignment="1">
      <alignment vertical="center" wrapText="1"/>
    </xf>
    <xf numFmtId="0" fontId="19" fillId="17" borderId="7" xfId="1" applyFont="1" applyFill="1" applyBorder="1" applyAlignment="1">
      <alignment vertical="center" wrapText="1"/>
    </xf>
    <xf numFmtId="0" fontId="37" fillId="17" borderId="7" xfId="1" applyFont="1" applyFill="1" applyBorder="1" applyAlignment="1">
      <alignment horizontal="center" vertical="center" wrapText="1"/>
    </xf>
    <xf numFmtId="0" fontId="37" fillId="17" borderId="13" xfId="1" applyFont="1" applyFill="1" applyBorder="1" applyAlignment="1">
      <alignment horizontal="center" vertical="center" wrapText="1"/>
    </xf>
    <xf numFmtId="0" fontId="37" fillId="17" borderId="1" xfId="1" applyFont="1" applyFill="1" applyBorder="1" applyAlignment="1">
      <alignment horizontal="center" vertical="center" wrapText="1"/>
    </xf>
    <xf numFmtId="0" fontId="37" fillId="17" borderId="6" xfId="1" applyFont="1" applyFill="1" applyBorder="1" applyAlignment="1">
      <alignment horizontal="center" vertical="center" wrapText="1"/>
    </xf>
    <xf numFmtId="0" fontId="12" fillId="13" borderId="1" xfId="2" applyFont="1" applyFill="1" applyBorder="1" applyAlignment="1">
      <alignment horizontal="center" vertical="center"/>
    </xf>
    <xf numFmtId="0" fontId="12" fillId="13" borderId="1" xfId="2" applyFont="1" applyFill="1" applyBorder="1" applyAlignment="1">
      <alignment vertical="center"/>
    </xf>
    <xf numFmtId="0" fontId="38" fillId="13" borderId="1" xfId="2" applyFont="1" applyFill="1" applyBorder="1" applyAlignment="1">
      <alignment horizontal="center" vertical="center" wrapText="1"/>
    </xf>
    <xf numFmtId="0" fontId="39" fillId="13" borderId="1" xfId="2" applyFont="1" applyFill="1" applyBorder="1" applyAlignment="1">
      <alignment horizontal="center" vertical="center"/>
    </xf>
    <xf numFmtId="0" fontId="40" fillId="14" borderId="1" xfId="1" applyFont="1" applyFill="1" applyBorder="1" applyAlignment="1">
      <alignment horizontal="center" vertical="center" wrapText="1"/>
    </xf>
    <xf numFmtId="0" fontId="41" fillId="14" borderId="1" xfId="1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justify" vertical="top" wrapText="1"/>
    </xf>
    <xf numFmtId="3" fontId="14" fillId="13" borderId="1" xfId="1" applyNumberFormat="1" applyFont="1" applyFill="1" applyBorder="1" applyAlignment="1">
      <alignment horizontal="center" vertical="top" wrapText="1"/>
    </xf>
    <xf numFmtId="0" fontId="5" fillId="13" borderId="1" xfId="0" applyFont="1" applyFill="1" applyBorder="1" applyAlignment="1">
      <alignment horizontal="center" vertical="top"/>
    </xf>
    <xf numFmtId="3" fontId="12" fillId="13" borderId="1" xfId="1" applyNumberFormat="1" applyFont="1" applyFill="1" applyBorder="1" applyAlignment="1">
      <alignment horizontal="center" vertical="top" wrapText="1"/>
    </xf>
    <xf numFmtId="3" fontId="5" fillId="13" borderId="1" xfId="0" applyNumberFormat="1" applyFont="1" applyFill="1" applyBorder="1" applyAlignment="1">
      <alignment horizontal="center" vertical="top"/>
    </xf>
    <xf numFmtId="9" fontId="12" fillId="13" borderId="1" xfId="1" applyNumberFormat="1" applyFont="1" applyFill="1" applyBorder="1" applyAlignment="1">
      <alignment horizontal="center" vertical="top" wrapText="1"/>
    </xf>
    <xf numFmtId="4" fontId="12" fillId="13" borderId="1" xfId="1" applyNumberFormat="1" applyFont="1" applyFill="1" applyBorder="1" applyAlignment="1">
      <alignment horizontal="center" vertical="top" wrapText="1"/>
    </xf>
    <xf numFmtId="0" fontId="20" fillId="18" borderId="1" xfId="1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justify" vertical="top" wrapText="1"/>
    </xf>
    <xf numFmtId="0" fontId="12" fillId="13" borderId="11" xfId="0" applyFont="1" applyFill="1" applyBorder="1" applyAlignment="1">
      <alignment horizontal="justify" vertical="top" wrapText="1"/>
    </xf>
    <xf numFmtId="0" fontId="12" fillId="13" borderId="12" xfId="0" applyFont="1" applyFill="1" applyBorder="1" applyAlignment="1">
      <alignment horizontal="justify" vertical="top" wrapText="1"/>
    </xf>
    <xf numFmtId="3" fontId="14" fillId="13" borderId="3" xfId="0" applyNumberFormat="1" applyFont="1" applyFill="1" applyBorder="1" applyAlignment="1">
      <alignment horizontal="justify" vertical="top" wrapText="1"/>
    </xf>
    <xf numFmtId="0" fontId="3" fillId="13" borderId="1" xfId="4" applyFont="1" applyFill="1" applyBorder="1" applyAlignment="1">
      <alignment horizontal="justify" vertical="top" wrapText="1"/>
    </xf>
    <xf numFmtId="0" fontId="3" fillId="13" borderId="1" xfId="0" applyFont="1" applyFill="1" applyBorder="1" applyAlignment="1">
      <alignment horizontal="center" vertical="top"/>
    </xf>
    <xf numFmtId="3" fontId="3" fillId="13" borderId="1" xfId="1" applyNumberFormat="1" applyFont="1" applyFill="1" applyBorder="1" applyAlignment="1">
      <alignment horizontal="center" vertical="top" wrapText="1"/>
    </xf>
    <xf numFmtId="3" fontId="3" fillId="13" borderId="1" xfId="0" applyNumberFormat="1" applyFont="1" applyFill="1" applyBorder="1" applyAlignment="1">
      <alignment horizontal="center" vertical="top"/>
    </xf>
    <xf numFmtId="9" fontId="14" fillId="13" borderId="1" xfId="1" applyNumberFormat="1" applyFont="1" applyFill="1" applyBorder="1" applyAlignment="1">
      <alignment horizontal="center" vertical="top" wrapText="1"/>
    </xf>
    <xf numFmtId="0" fontId="14" fillId="13" borderId="3" xfId="0" applyFont="1" applyFill="1" applyBorder="1" applyAlignment="1">
      <alignment horizontal="justify" vertical="top" wrapText="1"/>
    </xf>
    <xf numFmtId="0" fontId="3" fillId="13" borderId="3" xfId="0" applyFont="1" applyFill="1" applyBorder="1" applyAlignment="1">
      <alignment horizontal="center" vertical="top"/>
    </xf>
    <xf numFmtId="0" fontId="12" fillId="13" borderId="1" xfId="1" applyFont="1" applyFill="1" applyBorder="1" applyAlignment="1">
      <alignment horizontal="center" vertical="top" wrapText="1"/>
    </xf>
    <xf numFmtId="164" fontId="42" fillId="13" borderId="1" xfId="1" applyNumberFormat="1" applyFont="1" applyFill="1" applyBorder="1" applyAlignment="1">
      <alignment vertical="center" wrapText="1"/>
    </xf>
    <xf numFmtId="0" fontId="26" fillId="0" borderId="0" xfId="1" applyFont="1" applyAlignment="1">
      <alignment vertical="center"/>
    </xf>
    <xf numFmtId="0" fontId="4" fillId="0" borderId="0" xfId="1" applyAlignment="1">
      <alignment vertical="top"/>
    </xf>
    <xf numFmtId="0" fontId="43" fillId="0" borderId="0" xfId="1" applyFont="1"/>
    <xf numFmtId="0" fontId="18" fillId="0" borderId="1" xfId="1" applyFont="1" applyBorder="1" applyAlignment="1">
      <alignment horizontal="left" vertical="top" wrapText="1"/>
    </xf>
    <xf numFmtId="0" fontId="18" fillId="13" borderId="1" xfId="0" applyFont="1" applyFill="1" applyBorder="1" applyAlignment="1">
      <alignment horizontal="justify" vertical="justify" wrapText="1"/>
    </xf>
    <xf numFmtId="0" fontId="26" fillId="9" borderId="1" xfId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5" fillId="12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18" fillId="13" borderId="1" xfId="0" applyFont="1" applyFill="1" applyBorder="1" applyAlignment="1">
      <alignment horizontal="left" vertical="center" wrapText="1"/>
    </xf>
    <xf numFmtId="0" fontId="30" fillId="0" borderId="1" xfId="1" applyFont="1" applyBorder="1" applyAlignment="1">
      <alignment horizontal="left" vertical="top" wrapText="1"/>
    </xf>
    <xf numFmtId="0" fontId="18" fillId="13" borderId="3" xfId="0" applyFont="1" applyFill="1" applyBorder="1" applyAlignment="1">
      <alignment horizontal="justify" vertical="justify" wrapText="1"/>
    </xf>
    <xf numFmtId="0" fontId="18" fillId="13" borderId="5" xfId="0" applyFont="1" applyFill="1" applyBorder="1" applyAlignment="1">
      <alignment horizontal="justify" vertical="justify" wrapText="1"/>
    </xf>
    <xf numFmtId="0" fontId="18" fillId="13" borderId="4" xfId="0" applyFont="1" applyFill="1" applyBorder="1" applyAlignment="1">
      <alignment horizontal="justify" vertical="justify" wrapText="1"/>
    </xf>
    <xf numFmtId="0" fontId="31" fillId="2" borderId="3" xfId="0" applyFont="1" applyFill="1" applyBorder="1" applyAlignment="1">
      <alignment horizontal="justify" vertical="justify" wrapText="1"/>
    </xf>
    <xf numFmtId="0" fontId="28" fillId="2" borderId="5" xfId="0" applyFont="1" applyFill="1" applyBorder="1" applyAlignment="1">
      <alignment horizontal="justify" vertical="justify" wrapText="1"/>
    </xf>
    <xf numFmtId="0" fontId="28" fillId="2" borderId="4" xfId="0" applyFont="1" applyFill="1" applyBorder="1" applyAlignment="1">
      <alignment horizontal="justify" vertical="justify" wrapText="1"/>
    </xf>
    <xf numFmtId="0" fontId="19" fillId="0" borderId="1" xfId="1" applyFont="1" applyBorder="1" applyAlignment="1">
      <alignment horizontal="left" vertical="top" wrapText="1"/>
    </xf>
    <xf numFmtId="0" fontId="35" fillId="11" borderId="3" xfId="1" applyFont="1" applyFill="1" applyBorder="1" applyAlignment="1">
      <alignment horizontal="center" vertical="center" wrapText="1"/>
    </xf>
    <xf numFmtId="0" fontId="35" fillId="11" borderId="5" xfId="1" applyFont="1" applyFill="1" applyBorder="1" applyAlignment="1">
      <alignment horizontal="center" vertical="center" wrapText="1"/>
    </xf>
    <xf numFmtId="0" fontId="35" fillId="11" borderId="4" xfId="1" applyFont="1" applyFill="1" applyBorder="1" applyAlignment="1">
      <alignment horizontal="center" vertical="center" wrapText="1"/>
    </xf>
    <xf numFmtId="0" fontId="32" fillId="14" borderId="3" xfId="1" applyFont="1" applyFill="1" applyBorder="1" applyAlignment="1">
      <alignment horizontal="left" vertical="center" wrapText="1"/>
    </xf>
    <xf numFmtId="0" fontId="32" fillId="14" borderId="5" xfId="1" applyFont="1" applyFill="1" applyBorder="1" applyAlignment="1">
      <alignment horizontal="left" vertical="center" wrapText="1"/>
    </xf>
    <xf numFmtId="0" fontId="32" fillId="14" borderId="4" xfId="1" applyFont="1" applyFill="1" applyBorder="1" applyAlignment="1">
      <alignment horizontal="left" vertical="center" wrapText="1"/>
    </xf>
    <xf numFmtId="0" fontId="19" fillId="13" borderId="1" xfId="1" applyFont="1" applyFill="1" applyBorder="1" applyAlignment="1">
      <alignment horizontal="left" vertical="center" wrapText="1"/>
    </xf>
    <xf numFmtId="0" fontId="33" fillId="13" borderId="3" xfId="0" applyFont="1" applyFill="1" applyBorder="1" applyAlignment="1">
      <alignment vertical="top" wrapText="1"/>
    </xf>
    <xf numFmtId="0" fontId="33" fillId="13" borderId="5" xfId="0" applyFont="1" applyFill="1" applyBorder="1" applyAlignment="1">
      <alignment vertical="top" wrapText="1"/>
    </xf>
    <xf numFmtId="0" fontId="33" fillId="13" borderId="4" xfId="0" applyFont="1" applyFill="1" applyBorder="1" applyAlignment="1">
      <alignment vertical="top" wrapText="1"/>
    </xf>
    <xf numFmtId="0" fontId="34" fillId="13" borderId="1" xfId="1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justify" vertical="top" wrapText="1"/>
    </xf>
    <xf numFmtId="0" fontId="19" fillId="13" borderId="3" xfId="1" applyFont="1" applyFill="1" applyBorder="1" applyAlignment="1">
      <alignment horizontal="left" vertical="center" wrapText="1"/>
    </xf>
    <xf numFmtId="0" fontId="19" fillId="13" borderId="5" xfId="1" applyFont="1" applyFill="1" applyBorder="1" applyAlignment="1">
      <alignment horizontal="left" vertical="center" wrapText="1"/>
    </xf>
    <xf numFmtId="0" fontId="19" fillId="13" borderId="4" xfId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35" fillId="15" borderId="3" xfId="1" applyFont="1" applyFill="1" applyBorder="1" applyAlignment="1">
      <alignment horizontal="left" vertical="center" wrapText="1"/>
    </xf>
    <xf numFmtId="0" fontId="35" fillId="15" borderId="5" xfId="1" applyFont="1" applyFill="1" applyBorder="1" applyAlignment="1">
      <alignment horizontal="left" vertical="center" wrapText="1"/>
    </xf>
    <xf numFmtId="0" fontId="17" fillId="16" borderId="1" xfId="1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justify" vertical="justify" wrapText="1"/>
    </xf>
    <xf numFmtId="0" fontId="19" fillId="5" borderId="5" xfId="0" applyFont="1" applyFill="1" applyBorder="1" applyAlignment="1">
      <alignment horizontal="justify" vertical="justify" wrapText="1"/>
    </xf>
    <xf numFmtId="0" fontId="19" fillId="5" borderId="4" xfId="0" applyFont="1" applyFill="1" applyBorder="1" applyAlignment="1">
      <alignment horizontal="justify" vertical="justify" wrapText="1"/>
    </xf>
    <xf numFmtId="0" fontId="17" fillId="16" borderId="3" xfId="0" applyFont="1" applyFill="1" applyBorder="1" applyAlignment="1">
      <alignment horizontal="left" vertical="top" wrapText="1"/>
    </xf>
    <xf numFmtId="0" fontId="17" fillId="16" borderId="5" xfId="0" applyFont="1" applyFill="1" applyBorder="1" applyAlignment="1">
      <alignment horizontal="left" vertical="top" wrapText="1"/>
    </xf>
    <xf numFmtId="0" fontId="17" fillId="16" borderId="4" xfId="0" applyFont="1" applyFill="1" applyBorder="1" applyAlignment="1">
      <alignment horizontal="left" vertical="top" wrapText="1"/>
    </xf>
    <xf numFmtId="0" fontId="11" fillId="13" borderId="10" xfId="1" applyFont="1" applyFill="1" applyBorder="1" applyAlignment="1">
      <alignment horizontal="center" vertical="top" wrapText="1"/>
    </xf>
    <xf numFmtId="0" fontId="11" fillId="13" borderId="11" xfId="1" applyFont="1" applyFill="1" applyBorder="1" applyAlignment="1">
      <alignment horizontal="center" vertical="top" wrapText="1"/>
    </xf>
    <xf numFmtId="0" fontId="11" fillId="13" borderId="12" xfId="1" applyFont="1" applyFill="1" applyBorder="1" applyAlignment="1">
      <alignment horizontal="center" vertical="top" wrapText="1"/>
    </xf>
    <xf numFmtId="0" fontId="36" fillId="17" borderId="9" xfId="1" applyFont="1" applyFill="1" applyBorder="1" applyAlignment="1">
      <alignment horizontal="center" vertical="center" wrapText="1"/>
    </xf>
    <xf numFmtId="0" fontId="36" fillId="17" borderId="2" xfId="1" applyFont="1" applyFill="1" applyBorder="1" applyAlignment="1">
      <alignment horizontal="center" vertical="center" wrapText="1"/>
    </xf>
    <xf numFmtId="0" fontId="36" fillId="17" borderId="8" xfId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justify" vertical="top" wrapText="1"/>
    </xf>
    <xf numFmtId="0" fontId="19" fillId="2" borderId="1" xfId="1" applyFont="1" applyFill="1" applyBorder="1" applyAlignment="1">
      <alignment horizontal="left" vertical="center" wrapText="1"/>
    </xf>
    <xf numFmtId="0" fontId="19" fillId="2" borderId="3" xfId="1" applyFont="1" applyFill="1" applyBorder="1" applyAlignment="1">
      <alignment horizontal="left" vertical="top" wrapText="1"/>
    </xf>
    <xf numFmtId="0" fontId="19" fillId="2" borderId="5" xfId="1" applyFont="1" applyFill="1" applyBorder="1" applyAlignment="1">
      <alignment horizontal="left" vertical="top" wrapText="1"/>
    </xf>
    <xf numFmtId="0" fontId="19" fillId="2" borderId="4" xfId="1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18" fillId="0" borderId="3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29" fillId="9" borderId="3" xfId="1" applyFont="1" applyFill="1" applyBorder="1" applyAlignment="1">
      <alignment horizontal="left" vertical="center" wrapText="1"/>
    </xf>
    <xf numFmtId="0" fontId="29" fillId="9" borderId="5" xfId="1" applyFont="1" applyFill="1" applyBorder="1" applyAlignment="1">
      <alignment horizontal="left" vertical="center" wrapText="1"/>
    </xf>
    <xf numFmtId="0" fontId="29" fillId="9" borderId="4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44" fillId="0" borderId="1" xfId="1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justify" vertical="justify" wrapText="1"/>
    </xf>
    <xf numFmtId="0" fontId="26" fillId="9" borderId="3" xfId="1" applyFont="1" applyFill="1" applyBorder="1" applyAlignment="1">
      <alignment horizontal="left" vertical="center"/>
    </xf>
    <xf numFmtId="0" fontId="26" fillId="9" borderId="5" xfId="1" applyFont="1" applyFill="1" applyBorder="1" applyAlignment="1">
      <alignment horizontal="left" vertical="center"/>
    </xf>
    <xf numFmtId="0" fontId="26" fillId="9" borderId="4" xfId="1" applyFont="1" applyFill="1" applyBorder="1" applyAlignment="1">
      <alignment horizontal="left" vertical="center"/>
    </xf>
    <xf numFmtId="0" fontId="21" fillId="7" borderId="3" xfId="1" applyFont="1" applyFill="1" applyBorder="1" applyAlignment="1">
      <alignment horizontal="right" vertical="center" wrapText="1"/>
    </xf>
    <xf numFmtId="0" fontId="21" fillId="7" borderId="5" xfId="1" applyFont="1" applyFill="1" applyBorder="1" applyAlignment="1">
      <alignment horizontal="right" vertical="center" wrapText="1"/>
    </xf>
    <xf numFmtId="0" fontId="21" fillId="7" borderId="4" xfId="1" applyFont="1" applyFill="1" applyBorder="1" applyAlignment="1">
      <alignment horizontal="right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30" fillId="2" borderId="1" xfId="1" applyFont="1" applyFill="1" applyBorder="1" applyAlignment="1">
      <alignment horizontal="left" vertical="top" wrapText="1"/>
    </xf>
    <xf numFmtId="0" fontId="17" fillId="5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21" fillId="10" borderId="3" xfId="1" applyFont="1" applyFill="1" applyBorder="1" applyAlignment="1">
      <alignment horizontal="left" vertical="center" wrapText="1"/>
    </xf>
    <xf numFmtId="0" fontId="21" fillId="10" borderId="5" xfId="1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top" wrapText="1"/>
    </xf>
    <xf numFmtId="0" fontId="17" fillId="5" borderId="5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justify" vertical="top" wrapText="1"/>
    </xf>
  </cellXfs>
  <cellStyles count="11">
    <cellStyle name="Estilo 1" xfId="10" xr:uid="{00000000-0005-0000-0000-000000000000}"/>
    <cellStyle name="Millares" xfId="9" builtinId="3"/>
    <cellStyle name="Millares 2" xfId="6" xr:uid="{00000000-0005-0000-0000-000002000000}"/>
    <cellStyle name="Millares 2 2" xfId="8" xr:uid="{00000000-0005-0000-0000-000003000000}"/>
    <cellStyle name="Normal" xfId="0" builtinId="0"/>
    <cellStyle name="Normal 2" xfId="3" xr:uid="{00000000-0005-0000-0000-000005000000}"/>
    <cellStyle name="Normal 2 2 2" xfId="4" xr:uid="{00000000-0005-0000-0000-000006000000}"/>
    <cellStyle name="Normal 3" xfId="5" xr:uid="{00000000-0005-0000-0000-000007000000}"/>
    <cellStyle name="Normal 3 3" xfId="2" xr:uid="{00000000-0005-0000-0000-000008000000}"/>
    <cellStyle name="Normal 4" xfId="1" xr:uid="{00000000-0005-0000-0000-000009000000}"/>
    <cellStyle name="Porcentaje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476061</xdr:colOff>
      <xdr:row>2</xdr:row>
      <xdr:rowOff>9591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49F522-6BD2-DB5C-7281-12F90CD92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219136" cy="762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134868</xdr:colOff>
      <xdr:row>1</xdr:row>
      <xdr:rowOff>0</xdr:rowOff>
    </xdr:from>
    <xdr:to>
      <xdr:col>5</xdr:col>
      <xdr:colOff>334054</xdr:colOff>
      <xdr:row>3</xdr:row>
      <xdr:rowOff>27230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68" y="0"/>
          <a:ext cx="2222103" cy="76057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34484-4DEE-4A82-95BF-D7766A3E573F}">
  <dimension ref="A1:AC25"/>
  <sheetViews>
    <sheetView topLeftCell="A8" workbookViewId="0">
      <selection activeCell="N36" sqref="N36"/>
    </sheetView>
  </sheetViews>
  <sheetFormatPr baseColWidth="10" defaultRowHeight="15" x14ac:dyDescent="0.25"/>
  <cols>
    <col min="1" max="1" width="5.42578125" customWidth="1"/>
    <col min="2" max="2" width="12.28515625" customWidth="1"/>
    <col min="3" max="3" width="2.85546875" customWidth="1"/>
    <col min="4" max="4" width="5.5703125" customWidth="1"/>
    <col min="5" max="5" width="23" customWidth="1"/>
    <col min="6" max="6" width="15.5703125" customWidth="1"/>
    <col min="7" max="7" width="9.5703125" customWidth="1"/>
    <col min="8" max="9" width="8.5703125" customWidth="1"/>
    <col min="10" max="11" width="6" customWidth="1"/>
    <col min="12" max="12" width="6.42578125" customWidth="1"/>
    <col min="13" max="13" width="6" customWidth="1"/>
    <col min="14" max="14" width="14" customWidth="1"/>
    <col min="15" max="15" width="7" customWidth="1"/>
    <col min="16" max="16" width="5.85546875" customWidth="1"/>
    <col min="17" max="17" width="6.5703125" customWidth="1"/>
    <col min="18" max="18" width="6.42578125" customWidth="1"/>
    <col min="19" max="19" width="14.140625" customWidth="1"/>
    <col min="20" max="21" width="6.5703125" customWidth="1"/>
    <col min="22" max="22" width="6.7109375" customWidth="1"/>
    <col min="23" max="23" width="6.85546875" customWidth="1"/>
    <col min="24" max="24" width="13.140625" customWidth="1"/>
    <col min="25" max="26" width="12.28515625" customWidth="1"/>
    <col min="27" max="27" width="14.5703125" customWidth="1"/>
    <col min="28" max="28" width="17" customWidth="1"/>
  </cols>
  <sheetData>
    <row r="1" spans="1:28" ht="41.25" customHeight="1" x14ac:dyDescent="0.25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7"/>
    </row>
    <row r="2" spans="1:28" ht="18.75" x14ac:dyDescent="0.25">
      <c r="A2" s="88" t="s">
        <v>65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1:28" x14ac:dyDescent="0.25">
      <c r="A3" s="89" t="s">
        <v>38</v>
      </c>
      <c r="B3" s="89"/>
      <c r="C3" s="89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28" x14ac:dyDescent="0.25">
      <c r="A4" s="82" t="s">
        <v>39</v>
      </c>
      <c r="B4" s="82"/>
      <c r="C4" s="82"/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28" x14ac:dyDescent="0.25">
      <c r="A5" s="91" t="s">
        <v>40</v>
      </c>
      <c r="B5" s="91"/>
      <c r="C5" s="91"/>
      <c r="D5" s="92" t="s">
        <v>24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4"/>
    </row>
    <row r="6" spans="1:28" ht="162.75" customHeight="1" x14ac:dyDescent="0.25">
      <c r="A6" s="89" t="s">
        <v>2</v>
      </c>
      <c r="B6" s="89"/>
      <c r="C6" s="89"/>
      <c r="D6" s="95" t="s">
        <v>64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7"/>
    </row>
    <row r="7" spans="1:28" hidden="1" x14ac:dyDescent="0.25">
      <c r="A7" s="98" t="s">
        <v>66</v>
      </c>
      <c r="B7" s="98"/>
      <c r="C7" s="98"/>
      <c r="D7" s="83" t="s">
        <v>67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1:28" ht="19.5" x14ac:dyDescent="0.25">
      <c r="A8" s="102" t="s">
        <v>42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4"/>
    </row>
    <row r="9" spans="1:28" ht="15.75" x14ac:dyDescent="0.25">
      <c r="A9" s="105" t="s">
        <v>32</v>
      </c>
      <c r="B9" s="105"/>
      <c r="C9" s="105"/>
      <c r="D9" s="105"/>
      <c r="E9" s="106" t="s">
        <v>41</v>
      </c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8"/>
    </row>
    <row r="10" spans="1:28" ht="15.75" customHeight="1" x14ac:dyDescent="0.25">
      <c r="A10" s="109" t="s">
        <v>25</v>
      </c>
      <c r="B10" s="109"/>
      <c r="C10" s="109"/>
      <c r="D10" s="109"/>
      <c r="E10" s="110" t="s">
        <v>53</v>
      </c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</row>
    <row r="11" spans="1:28" ht="15.75" x14ac:dyDescent="0.25">
      <c r="A11" s="111" t="s">
        <v>43</v>
      </c>
      <c r="B11" s="112"/>
      <c r="C11" s="112"/>
      <c r="D11" s="113"/>
      <c r="E11" s="114" t="s">
        <v>54</v>
      </c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6"/>
    </row>
    <row r="12" spans="1:28" ht="15.75" x14ac:dyDescent="0.25">
      <c r="A12" s="117" t="s">
        <v>36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45"/>
    </row>
    <row r="13" spans="1:28" ht="34.5" customHeight="1" x14ac:dyDescent="0.25">
      <c r="A13" s="119" t="s">
        <v>33</v>
      </c>
      <c r="B13" s="119"/>
      <c r="C13" s="119"/>
      <c r="D13" s="119"/>
      <c r="E13" s="120" t="s">
        <v>50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2"/>
    </row>
    <row r="14" spans="1:28" ht="15.75" x14ac:dyDescent="0.25">
      <c r="A14" s="119" t="s">
        <v>34</v>
      </c>
      <c r="B14" s="119"/>
      <c r="C14" s="119"/>
      <c r="D14" s="119"/>
      <c r="E14" s="123" t="s">
        <v>35</v>
      </c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5"/>
    </row>
    <row r="15" spans="1:28" ht="15.75" x14ac:dyDescent="0.25">
      <c r="A15" s="46"/>
      <c r="B15" s="99" t="s">
        <v>58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1"/>
    </row>
    <row r="16" spans="1:28" ht="51" x14ac:dyDescent="0.25">
      <c r="A16" s="47" t="s">
        <v>37</v>
      </c>
      <c r="B16" s="129" t="s">
        <v>26</v>
      </c>
      <c r="C16" s="130"/>
      <c r="D16" s="131"/>
      <c r="E16" s="48" t="s">
        <v>27</v>
      </c>
      <c r="F16" s="49" t="s">
        <v>4</v>
      </c>
      <c r="G16" s="50" t="s">
        <v>3</v>
      </c>
      <c r="H16" s="51" t="s">
        <v>28</v>
      </c>
      <c r="I16" s="51" t="s">
        <v>45</v>
      </c>
      <c r="J16" s="52" t="s">
        <v>5</v>
      </c>
      <c r="K16" s="53" t="s">
        <v>6</v>
      </c>
      <c r="L16" s="52" t="s">
        <v>7</v>
      </c>
      <c r="M16" s="52" t="s">
        <v>8</v>
      </c>
      <c r="N16" s="54" t="s">
        <v>68</v>
      </c>
      <c r="O16" s="55" t="s">
        <v>9</v>
      </c>
      <c r="P16" s="55" t="s">
        <v>10</v>
      </c>
      <c r="Q16" s="55" t="s">
        <v>11</v>
      </c>
      <c r="R16" s="55" t="s">
        <v>12</v>
      </c>
      <c r="S16" s="54" t="s">
        <v>69</v>
      </c>
      <c r="T16" s="55" t="s">
        <v>13</v>
      </c>
      <c r="U16" s="55" t="s">
        <v>14</v>
      </c>
      <c r="V16" s="55" t="s">
        <v>15</v>
      </c>
      <c r="W16" s="55" t="s">
        <v>16</v>
      </c>
      <c r="X16" s="54" t="s">
        <v>70</v>
      </c>
      <c r="Y16" s="56" t="s">
        <v>29</v>
      </c>
      <c r="Z16" s="56" t="s">
        <v>30</v>
      </c>
      <c r="AA16" s="57" t="s">
        <v>71</v>
      </c>
      <c r="AB16" s="56" t="s">
        <v>31</v>
      </c>
    </row>
    <row r="17" spans="1:29" ht="55.5" customHeight="1" x14ac:dyDescent="0.25">
      <c r="A17" s="3"/>
      <c r="B17" s="132"/>
      <c r="C17" s="132"/>
      <c r="D17" s="132"/>
      <c r="E17" s="58" t="s">
        <v>72</v>
      </c>
      <c r="F17" s="59"/>
      <c r="G17" s="60" t="s">
        <v>17</v>
      </c>
      <c r="H17" s="61">
        <f>SUM(H18:H20)</f>
        <v>26700</v>
      </c>
      <c r="I17" s="62">
        <f>+I18+I19+I20</f>
        <v>26700</v>
      </c>
      <c r="J17" s="61">
        <f>+J18+J19+J20</f>
        <v>2250</v>
      </c>
      <c r="K17" s="61">
        <f>+K18+K19+K20</f>
        <v>2250</v>
      </c>
      <c r="L17" s="61">
        <f t="shared" ref="L17:M17" si="0">+L18+L19+L20</f>
        <v>2250</v>
      </c>
      <c r="M17" s="61">
        <f t="shared" si="0"/>
        <v>2250</v>
      </c>
      <c r="N17" s="61">
        <f>SUM(N18:N20)</f>
        <v>9000</v>
      </c>
      <c r="O17" s="61">
        <f t="shared" ref="O17:R17" si="1">+O18+O19+O20</f>
        <v>2125</v>
      </c>
      <c r="P17" s="61">
        <f t="shared" si="1"/>
        <v>2125</v>
      </c>
      <c r="Q17" s="61">
        <f t="shared" si="1"/>
        <v>2125</v>
      </c>
      <c r="R17" s="61">
        <f t="shared" si="1"/>
        <v>2125</v>
      </c>
      <c r="S17" s="61">
        <f>SUM(S18:S20)</f>
        <v>8500</v>
      </c>
      <c r="T17" s="61">
        <f t="shared" ref="T17:W17" si="2">+T18+T19+T20</f>
        <v>2300</v>
      </c>
      <c r="U17" s="61">
        <f t="shared" si="2"/>
        <v>2300</v>
      </c>
      <c r="V17" s="61">
        <f t="shared" si="2"/>
        <v>2300</v>
      </c>
      <c r="W17" s="61">
        <f t="shared" si="2"/>
        <v>2300</v>
      </c>
      <c r="X17" s="61">
        <f>SUM(T17:W17)</f>
        <v>9200</v>
      </c>
      <c r="Y17" s="61">
        <f>SUM(N17+S17+X17)</f>
        <v>26700</v>
      </c>
      <c r="Z17" s="63">
        <f>SUM(Y17/I17)</f>
        <v>1</v>
      </c>
      <c r="AA17" s="64">
        <v>21358000</v>
      </c>
      <c r="AB17" s="65" t="s">
        <v>74</v>
      </c>
    </row>
    <row r="18" spans="1:29" ht="45" customHeight="1" x14ac:dyDescent="0.25">
      <c r="A18" s="3"/>
      <c r="B18" s="66"/>
      <c r="C18" s="67"/>
      <c r="D18" s="68"/>
      <c r="E18" s="69"/>
      <c r="F18" s="70" t="s">
        <v>19</v>
      </c>
      <c r="G18" s="71" t="s">
        <v>62</v>
      </c>
      <c r="H18" s="72">
        <v>20000</v>
      </c>
      <c r="I18" s="73">
        <v>20000</v>
      </c>
      <c r="J18" s="59">
        <v>1650</v>
      </c>
      <c r="K18" s="59">
        <v>1650</v>
      </c>
      <c r="L18" s="59">
        <v>1650</v>
      </c>
      <c r="M18" s="59">
        <v>1650</v>
      </c>
      <c r="N18" s="59">
        <f t="shared" ref="N18:N24" si="3">SUM(J18:M18)</f>
        <v>6600</v>
      </c>
      <c r="O18" s="59">
        <v>1650</v>
      </c>
      <c r="P18" s="59">
        <v>1650</v>
      </c>
      <c r="Q18" s="59">
        <v>1650</v>
      </c>
      <c r="R18" s="59">
        <v>1650</v>
      </c>
      <c r="S18" s="59">
        <f>SUM(O18:R18)</f>
        <v>6600</v>
      </c>
      <c r="T18" s="59">
        <v>1700</v>
      </c>
      <c r="U18" s="59">
        <v>1700</v>
      </c>
      <c r="V18" s="59">
        <v>1700</v>
      </c>
      <c r="W18" s="59">
        <v>1700</v>
      </c>
      <c r="X18" s="59">
        <f t="shared" ref="X18:X22" si="4">SUM(T18:W18)</f>
        <v>6800</v>
      </c>
      <c r="Y18" s="59">
        <f>SUM(N18+S18+X18)</f>
        <v>20000</v>
      </c>
      <c r="Z18" s="74">
        <f>SUM(Y18/I18)</f>
        <v>1</v>
      </c>
      <c r="AA18" s="64"/>
      <c r="AB18" s="64"/>
    </row>
    <row r="19" spans="1:29" ht="49.5" customHeight="1" x14ac:dyDescent="0.25">
      <c r="A19" s="3"/>
      <c r="B19" s="66"/>
      <c r="C19" s="67"/>
      <c r="D19" s="68"/>
      <c r="E19" s="75"/>
      <c r="F19" s="70" t="s">
        <v>20</v>
      </c>
      <c r="G19" s="71" t="s">
        <v>62</v>
      </c>
      <c r="H19" s="72">
        <v>1200</v>
      </c>
      <c r="I19" s="73">
        <v>1200</v>
      </c>
      <c r="J19" s="59">
        <v>100</v>
      </c>
      <c r="K19" s="59">
        <v>100</v>
      </c>
      <c r="L19" s="59">
        <v>100</v>
      </c>
      <c r="M19" s="59">
        <v>100</v>
      </c>
      <c r="N19" s="59">
        <f t="shared" si="3"/>
        <v>400</v>
      </c>
      <c r="O19" s="59">
        <v>100</v>
      </c>
      <c r="P19" s="59">
        <v>100</v>
      </c>
      <c r="Q19" s="59">
        <v>100</v>
      </c>
      <c r="R19" s="59">
        <v>100</v>
      </c>
      <c r="S19" s="59">
        <f>SUM(O19:R19)</f>
        <v>400</v>
      </c>
      <c r="T19" s="59">
        <v>100</v>
      </c>
      <c r="U19" s="59">
        <v>100</v>
      </c>
      <c r="V19" s="59">
        <v>100</v>
      </c>
      <c r="W19" s="59">
        <v>100</v>
      </c>
      <c r="X19" s="59">
        <f t="shared" si="4"/>
        <v>400</v>
      </c>
      <c r="Y19" s="59">
        <f t="shared" ref="Y19:Y23" si="5">SUM(N19+S19+X19)</f>
        <v>1200</v>
      </c>
      <c r="Z19" s="74">
        <f t="shared" ref="Z19:Z24" si="6">SUM(Y19/I19)</f>
        <v>1</v>
      </c>
      <c r="AA19" s="64"/>
      <c r="AB19" s="64"/>
    </row>
    <row r="20" spans="1:29" ht="64.5" customHeight="1" x14ac:dyDescent="0.25">
      <c r="A20" s="3"/>
      <c r="B20" s="66"/>
      <c r="C20" s="67"/>
      <c r="D20" s="68"/>
      <c r="E20" s="75"/>
      <c r="F20" s="70" t="s">
        <v>21</v>
      </c>
      <c r="G20" s="71" t="s">
        <v>62</v>
      </c>
      <c r="H20" s="72">
        <v>5500</v>
      </c>
      <c r="I20" s="73">
        <v>5500</v>
      </c>
      <c r="J20" s="59">
        <v>500</v>
      </c>
      <c r="K20" s="59">
        <v>500</v>
      </c>
      <c r="L20" s="59">
        <v>500</v>
      </c>
      <c r="M20" s="59">
        <v>500</v>
      </c>
      <c r="N20" s="59">
        <f t="shared" si="3"/>
        <v>2000</v>
      </c>
      <c r="O20" s="59">
        <v>375</v>
      </c>
      <c r="P20" s="59">
        <v>375</v>
      </c>
      <c r="Q20" s="59">
        <v>375</v>
      </c>
      <c r="R20" s="59">
        <v>375</v>
      </c>
      <c r="S20" s="59">
        <f>SUM(O20:R20)</f>
        <v>1500</v>
      </c>
      <c r="T20" s="59">
        <v>500</v>
      </c>
      <c r="U20" s="59">
        <v>500</v>
      </c>
      <c r="V20" s="59">
        <v>500</v>
      </c>
      <c r="W20" s="59">
        <v>500</v>
      </c>
      <c r="X20" s="59">
        <f t="shared" si="4"/>
        <v>2000</v>
      </c>
      <c r="Y20" s="59">
        <f t="shared" si="5"/>
        <v>5500</v>
      </c>
      <c r="Z20" s="74">
        <f t="shared" si="6"/>
        <v>1</v>
      </c>
      <c r="AA20" s="64"/>
      <c r="AB20" s="64"/>
    </row>
    <row r="21" spans="1:29" ht="78" customHeight="1" x14ac:dyDescent="0.25">
      <c r="A21" s="3"/>
      <c r="B21" s="126"/>
      <c r="C21" s="127"/>
      <c r="D21" s="128"/>
      <c r="E21" s="76"/>
      <c r="F21" s="70" t="s">
        <v>22</v>
      </c>
      <c r="G21" s="71" t="s">
        <v>62</v>
      </c>
      <c r="H21" s="72">
        <v>1800</v>
      </c>
      <c r="I21" s="73">
        <v>1800</v>
      </c>
      <c r="J21" s="59">
        <v>150</v>
      </c>
      <c r="K21" s="59">
        <v>150</v>
      </c>
      <c r="L21" s="59">
        <v>150</v>
      </c>
      <c r="M21" s="59">
        <v>150</v>
      </c>
      <c r="N21" s="73">
        <f t="shared" si="3"/>
        <v>600</v>
      </c>
      <c r="O21" s="73">
        <v>150</v>
      </c>
      <c r="P21" s="73">
        <v>150</v>
      </c>
      <c r="Q21" s="73">
        <v>150</v>
      </c>
      <c r="R21" s="73">
        <v>150</v>
      </c>
      <c r="S21" s="73">
        <f t="shared" ref="S21:S23" si="7">SUM(O21:R21)</f>
        <v>600</v>
      </c>
      <c r="T21" s="73">
        <v>150</v>
      </c>
      <c r="U21" s="73">
        <v>150</v>
      </c>
      <c r="V21" s="73">
        <v>150</v>
      </c>
      <c r="W21" s="73">
        <v>150</v>
      </c>
      <c r="X21" s="73">
        <f t="shared" si="4"/>
        <v>600</v>
      </c>
      <c r="Y21" s="59">
        <f t="shared" si="5"/>
        <v>1800</v>
      </c>
      <c r="Z21" s="74">
        <f t="shared" si="6"/>
        <v>1</v>
      </c>
      <c r="AA21" s="61" t="s">
        <v>49</v>
      </c>
      <c r="AB21" s="77"/>
    </row>
    <row r="22" spans="1:29" ht="45.75" customHeight="1" x14ac:dyDescent="0.25">
      <c r="A22" s="3"/>
      <c r="B22" s="126"/>
      <c r="C22" s="127"/>
      <c r="D22" s="128"/>
      <c r="E22" s="76"/>
      <c r="F22" s="70" t="s">
        <v>23</v>
      </c>
      <c r="G22" s="71" t="s">
        <v>18</v>
      </c>
      <c r="H22" s="59">
        <v>12720</v>
      </c>
      <c r="I22" s="73">
        <v>12720</v>
      </c>
      <c r="J22" s="59">
        <v>1070</v>
      </c>
      <c r="K22" s="59">
        <v>1060</v>
      </c>
      <c r="L22" s="59">
        <v>1060</v>
      </c>
      <c r="M22" s="59">
        <v>1060</v>
      </c>
      <c r="N22" s="73">
        <f t="shared" si="3"/>
        <v>4250</v>
      </c>
      <c r="O22" s="73">
        <v>1060</v>
      </c>
      <c r="P22" s="73">
        <v>1060</v>
      </c>
      <c r="Q22" s="73">
        <v>1060</v>
      </c>
      <c r="R22" s="73">
        <v>1060</v>
      </c>
      <c r="S22" s="73">
        <f t="shared" si="7"/>
        <v>4240</v>
      </c>
      <c r="T22" s="73">
        <v>1060</v>
      </c>
      <c r="U22" s="73">
        <v>1060</v>
      </c>
      <c r="V22" s="73">
        <v>1060</v>
      </c>
      <c r="W22" s="73">
        <v>1050</v>
      </c>
      <c r="X22" s="73">
        <f t="shared" si="4"/>
        <v>4230</v>
      </c>
      <c r="Y22" s="59">
        <f t="shared" si="5"/>
        <v>12720</v>
      </c>
      <c r="Z22" s="74">
        <f t="shared" si="6"/>
        <v>1</v>
      </c>
      <c r="AA22" s="78"/>
      <c r="AB22" s="78"/>
    </row>
    <row r="23" spans="1:29" ht="40.5" customHeight="1" x14ac:dyDescent="0.25">
      <c r="A23" s="3"/>
      <c r="B23" s="126"/>
      <c r="C23" s="127"/>
      <c r="D23" s="128"/>
      <c r="E23" s="76"/>
      <c r="F23" s="70" t="s">
        <v>73</v>
      </c>
      <c r="G23" s="71" t="s">
        <v>18</v>
      </c>
      <c r="H23" s="59">
        <v>20400</v>
      </c>
      <c r="I23" s="73">
        <v>20400</v>
      </c>
      <c r="J23" s="59">
        <v>1600</v>
      </c>
      <c r="K23" s="59">
        <v>1600</v>
      </c>
      <c r="L23" s="59">
        <v>1600</v>
      </c>
      <c r="M23" s="59">
        <v>1600</v>
      </c>
      <c r="N23" s="73">
        <f t="shared" si="3"/>
        <v>6400</v>
      </c>
      <c r="O23" s="73">
        <v>1800</v>
      </c>
      <c r="P23" s="73">
        <v>1800</v>
      </c>
      <c r="Q23" s="73">
        <v>1800</v>
      </c>
      <c r="R23" s="73">
        <v>1800</v>
      </c>
      <c r="S23" s="73">
        <f t="shared" si="7"/>
        <v>7200</v>
      </c>
      <c r="T23" s="73">
        <v>1700</v>
      </c>
      <c r="U23" s="73">
        <v>1700</v>
      </c>
      <c r="V23" s="73">
        <v>1700</v>
      </c>
      <c r="W23" s="73">
        <v>1700</v>
      </c>
      <c r="X23" s="73">
        <f>SUM(T23:W23)</f>
        <v>6800</v>
      </c>
      <c r="Y23" s="59">
        <f t="shared" si="5"/>
        <v>20400</v>
      </c>
      <c r="Z23" s="74">
        <f t="shared" si="6"/>
        <v>1</v>
      </c>
      <c r="AA23" s="78"/>
      <c r="AB23" s="78"/>
    </row>
    <row r="24" spans="1:29" ht="30" customHeight="1" x14ac:dyDescent="0.25">
      <c r="A24" s="3"/>
      <c r="B24" s="126"/>
      <c r="C24" s="127"/>
      <c r="D24" s="128"/>
      <c r="E24" s="76"/>
      <c r="F24" s="70" t="s">
        <v>44</v>
      </c>
      <c r="G24" s="71" t="s">
        <v>18</v>
      </c>
      <c r="H24" s="59">
        <v>4780</v>
      </c>
      <c r="I24" s="73">
        <v>4780</v>
      </c>
      <c r="J24" s="59">
        <v>380</v>
      </c>
      <c r="K24" s="59">
        <v>400</v>
      </c>
      <c r="L24" s="59">
        <v>400</v>
      </c>
      <c r="M24" s="59">
        <v>400</v>
      </c>
      <c r="N24" s="73">
        <f t="shared" si="3"/>
        <v>1580</v>
      </c>
      <c r="O24" s="73">
        <v>400</v>
      </c>
      <c r="P24" s="73">
        <v>400</v>
      </c>
      <c r="Q24" s="73">
        <v>400</v>
      </c>
      <c r="R24" s="73">
        <v>400</v>
      </c>
      <c r="S24" s="73">
        <f>SUM(O24:R24)</f>
        <v>1600</v>
      </c>
      <c r="T24" s="73">
        <v>400</v>
      </c>
      <c r="U24" s="73">
        <v>400</v>
      </c>
      <c r="V24" s="73">
        <v>400</v>
      </c>
      <c r="W24" s="73">
        <v>400</v>
      </c>
      <c r="X24" s="73">
        <f>SUM(T24:W24)</f>
        <v>1600</v>
      </c>
      <c r="Y24" s="59">
        <f>SUM(N24+S24+X24)</f>
        <v>4780</v>
      </c>
      <c r="Z24" s="74">
        <f t="shared" si="6"/>
        <v>1</v>
      </c>
      <c r="AA24" s="78"/>
      <c r="AB24" s="78"/>
    </row>
    <row r="25" spans="1:29" ht="18.75" customHeight="1" x14ac:dyDescent="0.25">
      <c r="A25" s="84" t="s">
        <v>63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79"/>
    </row>
  </sheetData>
  <mergeCells count="32">
    <mergeCell ref="B24:D24"/>
    <mergeCell ref="B16:D16"/>
    <mergeCell ref="B17:D17"/>
    <mergeCell ref="B21:D21"/>
    <mergeCell ref="B22:D22"/>
    <mergeCell ref="B23:D23"/>
    <mergeCell ref="A12:AA12"/>
    <mergeCell ref="A13:D13"/>
    <mergeCell ref="E13:AB13"/>
    <mergeCell ref="A14:D14"/>
    <mergeCell ref="E14:AB14"/>
    <mergeCell ref="E9:AB9"/>
    <mergeCell ref="A10:D10"/>
    <mergeCell ref="E10:AB10"/>
    <mergeCell ref="A11:D11"/>
    <mergeCell ref="E11:AB11"/>
    <mergeCell ref="A4:C4"/>
    <mergeCell ref="D4:AB4"/>
    <mergeCell ref="A25:AB25"/>
    <mergeCell ref="A1:AB1"/>
    <mergeCell ref="A2:AB2"/>
    <mergeCell ref="A3:C3"/>
    <mergeCell ref="D3:AB3"/>
    <mergeCell ref="A5:C5"/>
    <mergeCell ref="D5:AB5"/>
    <mergeCell ref="A6:C6"/>
    <mergeCell ref="D6:AB6"/>
    <mergeCell ref="A7:C7"/>
    <mergeCell ref="D7:AB7"/>
    <mergeCell ref="B15:AB15"/>
    <mergeCell ref="A8:AB8"/>
    <mergeCell ref="A9:D9"/>
  </mergeCells>
  <pageMargins left="0.11811023622047245" right="0.31496062992125984" top="0" bottom="0" header="0.31496062992125984" footer="0.31496062992125984"/>
  <pageSetup scale="5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showGridLines="0" showZeros="0" topLeftCell="B11" zoomScale="92" zoomScaleNormal="92" zoomScaleSheetLayoutView="113" zoomScalePageLayoutView="70" workbookViewId="0">
      <selection activeCell="B1" sqref="B1:AC25"/>
    </sheetView>
  </sheetViews>
  <sheetFormatPr baseColWidth="10" defaultColWidth="11.42578125" defaultRowHeight="12.75" x14ac:dyDescent="0.2"/>
  <cols>
    <col min="1" max="1" width="8.42578125" style="1" hidden="1" customWidth="1"/>
    <col min="2" max="2" width="4.140625" style="1" customWidth="1"/>
    <col min="3" max="3" width="12.28515625" style="1" customWidth="1"/>
    <col min="4" max="4" width="2.85546875" style="1" customWidth="1"/>
    <col min="5" max="5" width="11" style="1" customWidth="1"/>
    <col min="6" max="7" width="23" style="1" customWidth="1"/>
    <col min="8" max="8" width="12.7109375" style="1" customWidth="1"/>
    <col min="9" max="10" width="9.7109375" style="1" customWidth="1"/>
    <col min="11" max="11" width="6.140625" style="1" customWidth="1"/>
    <col min="12" max="12" width="7.85546875" style="1" hidden="1" customWidth="1"/>
    <col min="13" max="13" width="7.140625" style="1" hidden="1" customWidth="1"/>
    <col min="14" max="14" width="6.28515625" style="1" hidden="1" customWidth="1"/>
    <col min="15" max="15" width="14.140625" style="1" customWidth="1"/>
    <col min="16" max="16" width="7.85546875" style="1" hidden="1" customWidth="1"/>
    <col min="17" max="17" width="7.140625" style="1" hidden="1" customWidth="1"/>
    <col min="18" max="19" width="7" style="1" hidden="1" customWidth="1"/>
    <col min="20" max="20" width="14.140625" style="1" hidden="1" customWidth="1"/>
    <col min="21" max="21" width="8.42578125" style="1" hidden="1" customWidth="1"/>
    <col min="22" max="22" width="7.5703125" style="1" hidden="1" customWidth="1"/>
    <col min="23" max="23" width="7.7109375" style="1" hidden="1" customWidth="1"/>
    <col min="24" max="24" width="7.42578125" style="1" hidden="1" customWidth="1"/>
    <col min="25" max="25" width="14.28515625" style="1" hidden="1" customWidth="1"/>
    <col min="26" max="26" width="11.140625" style="1" customWidth="1"/>
    <col min="27" max="27" width="11.42578125" style="1" customWidth="1"/>
    <col min="28" max="28" width="15" style="1" customWidth="1"/>
    <col min="29" max="29" width="19.42578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28.5" customHeight="1" x14ac:dyDescent="0.25">
      <c r="B1" s="81" t="s">
        <v>75</v>
      </c>
    </row>
    <row r="2" spans="1:30" ht="32.25" customHeight="1" x14ac:dyDescent="0.2">
      <c r="B2" s="85" t="s">
        <v>57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7"/>
    </row>
    <row r="3" spans="1:30" ht="25.5" customHeight="1" x14ac:dyDescent="0.2">
      <c r="A3" s="2"/>
      <c r="B3" s="146" t="s">
        <v>55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</row>
    <row r="4" spans="1:30" ht="29.25" customHeight="1" x14ac:dyDescent="0.2">
      <c r="A4" s="2"/>
      <c r="B4" s="89" t="s">
        <v>38</v>
      </c>
      <c r="C4" s="89"/>
      <c r="D4" s="89"/>
      <c r="E4" s="148" t="s">
        <v>0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2"/>
    </row>
    <row r="5" spans="1:30" ht="15" x14ac:dyDescent="0.2">
      <c r="A5" s="2"/>
      <c r="B5" s="82" t="s">
        <v>39</v>
      </c>
      <c r="C5" s="82"/>
      <c r="D5" s="82"/>
      <c r="E5" s="149" t="s">
        <v>1</v>
      </c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2"/>
    </row>
    <row r="6" spans="1:30" ht="23.25" customHeight="1" x14ac:dyDescent="0.2">
      <c r="A6" s="2"/>
      <c r="B6" s="147" t="s">
        <v>40</v>
      </c>
      <c r="C6" s="147"/>
      <c r="D6" s="147"/>
      <c r="E6" s="137" t="s">
        <v>24</v>
      </c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9"/>
      <c r="AD6" s="2"/>
    </row>
    <row r="7" spans="1:30" ht="197.25" customHeight="1" x14ac:dyDescent="0.2">
      <c r="A7" s="2"/>
      <c r="B7" s="140" t="s">
        <v>2</v>
      </c>
      <c r="C7" s="141"/>
      <c r="D7" s="142"/>
      <c r="E7" s="95" t="s">
        <v>64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7"/>
      <c r="AD7" s="2"/>
    </row>
    <row r="8" spans="1:30" ht="15" customHeight="1" x14ac:dyDescent="0.2">
      <c r="B8" s="143" t="s">
        <v>42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5"/>
    </row>
    <row r="9" spans="1:30" ht="18" customHeight="1" x14ac:dyDescent="0.2">
      <c r="A9" s="2"/>
      <c r="B9" s="133" t="s">
        <v>32</v>
      </c>
      <c r="C9" s="133"/>
      <c r="D9" s="133"/>
      <c r="E9" s="133"/>
      <c r="F9" s="159" t="s">
        <v>41</v>
      </c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1"/>
      <c r="AD9" s="2"/>
    </row>
    <row r="10" spans="1:30" ht="27" customHeight="1" x14ac:dyDescent="0.2">
      <c r="A10" s="2"/>
      <c r="B10" s="162" t="s">
        <v>25</v>
      </c>
      <c r="C10" s="162"/>
      <c r="D10" s="162"/>
      <c r="E10" s="162"/>
      <c r="F10" s="110" t="s">
        <v>53</v>
      </c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2"/>
    </row>
    <row r="11" spans="1:30" s="80" customFormat="1" ht="18" customHeight="1" x14ac:dyDescent="0.25">
      <c r="A11" s="23"/>
      <c r="B11" s="134" t="s">
        <v>43</v>
      </c>
      <c r="C11" s="135"/>
      <c r="D11" s="135"/>
      <c r="E11" s="136"/>
      <c r="F11" s="114" t="s">
        <v>54</v>
      </c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6"/>
      <c r="AD11" s="23"/>
    </row>
    <row r="12" spans="1:30" ht="15" customHeight="1" x14ac:dyDescent="0.2">
      <c r="A12" s="2"/>
      <c r="B12" s="168" t="s">
        <v>36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40"/>
      <c r="AD12" s="2"/>
    </row>
    <row r="13" spans="1:30" ht="42" customHeight="1" x14ac:dyDescent="0.2">
      <c r="A13" s="2"/>
      <c r="B13" s="163" t="s">
        <v>33</v>
      </c>
      <c r="C13" s="163"/>
      <c r="D13" s="163"/>
      <c r="E13" s="163"/>
      <c r="F13" s="120" t="s">
        <v>50</v>
      </c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2"/>
      <c r="AD13" s="2"/>
    </row>
    <row r="14" spans="1:30" ht="15.75" customHeight="1" x14ac:dyDescent="0.2">
      <c r="A14" s="2"/>
      <c r="B14" s="163" t="s">
        <v>34</v>
      </c>
      <c r="C14" s="163"/>
      <c r="D14" s="163"/>
      <c r="E14" s="163"/>
      <c r="F14" s="170" t="s">
        <v>35</v>
      </c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2"/>
      <c r="AD14" s="2"/>
    </row>
    <row r="15" spans="1:30" ht="21" customHeight="1" x14ac:dyDescent="0.2">
      <c r="B15" s="31"/>
      <c r="C15" s="153" t="s">
        <v>58</v>
      </c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5"/>
    </row>
    <row r="16" spans="1:30" ht="51" customHeight="1" x14ac:dyDescent="0.2">
      <c r="B16" s="34" t="s">
        <v>37</v>
      </c>
      <c r="C16" s="156" t="s">
        <v>26</v>
      </c>
      <c r="D16" s="157"/>
      <c r="E16" s="158"/>
      <c r="F16" s="35" t="s">
        <v>27</v>
      </c>
      <c r="G16" s="39" t="s">
        <v>4</v>
      </c>
      <c r="H16" s="38" t="s">
        <v>3</v>
      </c>
      <c r="I16" s="36" t="s">
        <v>28</v>
      </c>
      <c r="J16" s="36" t="s">
        <v>45</v>
      </c>
      <c r="K16" s="4" t="s">
        <v>5</v>
      </c>
      <c r="L16" s="4" t="s">
        <v>6</v>
      </c>
      <c r="M16" s="4" t="s">
        <v>7</v>
      </c>
      <c r="N16" s="4" t="s">
        <v>8</v>
      </c>
      <c r="O16" s="17" t="s">
        <v>46</v>
      </c>
      <c r="P16" s="5" t="s">
        <v>9</v>
      </c>
      <c r="Q16" s="5" t="s">
        <v>10</v>
      </c>
      <c r="R16" s="5" t="s">
        <v>11</v>
      </c>
      <c r="S16" s="5" t="s">
        <v>12</v>
      </c>
      <c r="T16" s="17" t="s">
        <v>47</v>
      </c>
      <c r="U16" s="5" t="s">
        <v>13</v>
      </c>
      <c r="V16" s="5" t="s">
        <v>14</v>
      </c>
      <c r="W16" s="5" t="s">
        <v>15</v>
      </c>
      <c r="X16" s="5" t="s">
        <v>16</v>
      </c>
      <c r="Y16" s="17" t="s">
        <v>48</v>
      </c>
      <c r="Z16" s="32" t="s">
        <v>29</v>
      </c>
      <c r="AA16" s="32" t="s">
        <v>30</v>
      </c>
      <c r="AB16" s="33" t="s">
        <v>59</v>
      </c>
      <c r="AC16" s="32" t="s">
        <v>31</v>
      </c>
    </row>
    <row r="17" spans="2:30" ht="66" customHeight="1" x14ac:dyDescent="0.2">
      <c r="B17" s="3"/>
      <c r="C17" s="173" t="s">
        <v>51</v>
      </c>
      <c r="D17" s="173"/>
      <c r="E17" s="173"/>
      <c r="F17" s="24" t="s">
        <v>61</v>
      </c>
      <c r="G17" s="10"/>
      <c r="H17" s="7" t="s">
        <v>17</v>
      </c>
      <c r="I17" s="11">
        <v>26700</v>
      </c>
      <c r="J17" s="11">
        <v>26700</v>
      </c>
      <c r="K17" s="11">
        <f>+K18+K19+K20</f>
        <v>2346</v>
      </c>
      <c r="L17" s="11">
        <f t="shared" ref="L17:N17" si="0">+L18+L19+L20</f>
        <v>0</v>
      </c>
      <c r="M17" s="11">
        <f t="shared" si="0"/>
        <v>0</v>
      </c>
      <c r="N17" s="11">
        <f t="shared" si="0"/>
        <v>0</v>
      </c>
      <c r="O17" s="25">
        <f>SUM(K17:N17)</f>
        <v>2346</v>
      </c>
      <c r="P17" s="25"/>
      <c r="Q17" s="25"/>
      <c r="R17" s="25"/>
      <c r="S17" s="25"/>
      <c r="T17" s="25">
        <f>SUM(P17:S17)</f>
        <v>0</v>
      </c>
      <c r="U17" s="25"/>
      <c r="V17" s="25"/>
      <c r="W17" s="25"/>
      <c r="X17" s="25"/>
      <c r="Y17" s="25">
        <f>SUM(U17:X17)</f>
        <v>0</v>
      </c>
      <c r="Z17" s="25">
        <f>+Y17+T17+O17</f>
        <v>2346</v>
      </c>
      <c r="AA17" s="18">
        <f>SUM(Z17/J17)</f>
        <v>8.7865168539325841E-2</v>
      </c>
      <c r="AB17" s="6">
        <v>21358000</v>
      </c>
      <c r="AC17" s="19" t="s">
        <v>60</v>
      </c>
      <c r="AD17" s="22">
        <f>1754+1754+1753+1753+719+719+720+720</f>
        <v>9892</v>
      </c>
    </row>
    <row r="18" spans="2:30" ht="38.25" x14ac:dyDescent="0.2">
      <c r="B18" s="3"/>
      <c r="C18" s="27"/>
      <c r="D18" s="28"/>
      <c r="E18" s="29"/>
      <c r="F18" s="37"/>
      <c r="G18" s="13" t="s">
        <v>19</v>
      </c>
      <c r="H18" s="9" t="s">
        <v>62</v>
      </c>
      <c r="I18" s="20">
        <v>20000</v>
      </c>
      <c r="J18" s="10">
        <v>20000</v>
      </c>
      <c r="K18" s="10">
        <f>1608+738-25-505</f>
        <v>1816</v>
      </c>
      <c r="L18" s="10"/>
      <c r="M18" s="10"/>
      <c r="N18" s="10"/>
      <c r="O18" s="10">
        <f>SUM(K18:N18)</f>
        <v>1816</v>
      </c>
      <c r="P18" s="10"/>
      <c r="Q18" s="10"/>
      <c r="R18" s="10"/>
      <c r="S18" s="10"/>
      <c r="T18" s="10">
        <f t="shared" ref="T18:T24" si="1">SUM(P18:S18)</f>
        <v>0</v>
      </c>
      <c r="U18" s="10"/>
      <c r="V18" s="10"/>
      <c r="W18" s="10"/>
      <c r="X18" s="10"/>
      <c r="Y18" s="10">
        <f t="shared" ref="Y18:Y24" si="2">SUM(U18:X18)</f>
        <v>0</v>
      </c>
      <c r="Z18" s="15">
        <f t="shared" ref="Z18:Z24" si="3">+Y18+T18+O18</f>
        <v>1816</v>
      </c>
      <c r="AA18" s="26">
        <f t="shared" ref="AA18:AA24" si="4">SUM(Z18/J18)</f>
        <v>9.0800000000000006E-2</v>
      </c>
      <c r="AB18" s="6"/>
      <c r="AC18" s="6"/>
      <c r="AD18" s="30"/>
    </row>
    <row r="19" spans="2:30" ht="38.25" x14ac:dyDescent="0.2">
      <c r="B19" s="3"/>
      <c r="C19" s="27"/>
      <c r="D19" s="28"/>
      <c r="E19" s="29"/>
      <c r="F19" s="12"/>
      <c r="G19" s="13" t="s">
        <v>20</v>
      </c>
      <c r="H19" s="9" t="s">
        <v>62</v>
      </c>
      <c r="I19" s="20">
        <v>1200</v>
      </c>
      <c r="J19" s="10">
        <v>1200</v>
      </c>
      <c r="K19" s="10">
        <v>25</v>
      </c>
      <c r="L19" s="10"/>
      <c r="M19" s="10"/>
      <c r="N19" s="10"/>
      <c r="O19" s="10">
        <f t="shared" ref="O19:O24" si="5">SUM(K19:N19)</f>
        <v>25</v>
      </c>
      <c r="P19" s="10"/>
      <c r="Q19" s="10"/>
      <c r="R19" s="10"/>
      <c r="S19" s="10"/>
      <c r="T19" s="42">
        <f t="shared" si="1"/>
        <v>0</v>
      </c>
      <c r="U19" s="10"/>
      <c r="V19" s="10"/>
      <c r="W19" s="10"/>
      <c r="X19" s="10"/>
      <c r="Y19" s="10">
        <f t="shared" si="2"/>
        <v>0</v>
      </c>
      <c r="Z19" s="15">
        <f t="shared" si="3"/>
        <v>25</v>
      </c>
      <c r="AA19" s="26">
        <f>SUM(Z19/J19)</f>
        <v>2.0833333333333332E-2</v>
      </c>
      <c r="AB19" s="6"/>
      <c r="AC19" s="6"/>
      <c r="AD19" s="30"/>
    </row>
    <row r="20" spans="2:30" ht="38.25" x14ac:dyDescent="0.2">
      <c r="B20" s="3"/>
      <c r="C20" s="27"/>
      <c r="D20" s="28"/>
      <c r="E20" s="29"/>
      <c r="F20" s="12"/>
      <c r="G20" s="13" t="s">
        <v>21</v>
      </c>
      <c r="H20" s="9" t="s">
        <v>62</v>
      </c>
      <c r="I20" s="20">
        <v>5500</v>
      </c>
      <c r="J20" s="10">
        <v>5500</v>
      </c>
      <c r="K20" s="10">
        <f>17+20+468</f>
        <v>505</v>
      </c>
      <c r="L20" s="10"/>
      <c r="M20" s="10"/>
      <c r="N20" s="10"/>
      <c r="O20" s="10">
        <f t="shared" si="5"/>
        <v>505</v>
      </c>
      <c r="P20" s="10"/>
      <c r="Q20" s="10"/>
      <c r="R20" s="10"/>
      <c r="S20" s="10"/>
      <c r="T20" s="10">
        <f t="shared" si="1"/>
        <v>0</v>
      </c>
      <c r="U20" s="10"/>
      <c r="V20" s="10"/>
      <c r="W20" s="10"/>
      <c r="X20" s="10"/>
      <c r="Y20" s="10">
        <f t="shared" si="2"/>
        <v>0</v>
      </c>
      <c r="Z20" s="15">
        <f t="shared" si="3"/>
        <v>505</v>
      </c>
      <c r="AA20" s="26">
        <f t="shared" si="4"/>
        <v>9.1818181818181813E-2</v>
      </c>
      <c r="AB20" s="6"/>
      <c r="AC20" s="6"/>
      <c r="AD20" s="30"/>
    </row>
    <row r="21" spans="2:30" ht="51" x14ac:dyDescent="0.2">
      <c r="B21" s="3"/>
      <c r="C21" s="164"/>
      <c r="D21" s="164"/>
      <c r="E21" s="164"/>
      <c r="F21" s="9"/>
      <c r="G21" s="13" t="s">
        <v>22</v>
      </c>
      <c r="H21" s="9" t="s">
        <v>62</v>
      </c>
      <c r="I21" s="20">
        <v>1800</v>
      </c>
      <c r="J21" s="10">
        <v>1800</v>
      </c>
      <c r="K21" s="10">
        <v>124</v>
      </c>
      <c r="L21" s="10"/>
      <c r="M21" s="10"/>
      <c r="N21" s="10"/>
      <c r="O21" s="15">
        <f t="shared" si="5"/>
        <v>124</v>
      </c>
      <c r="P21" s="15"/>
      <c r="Q21" s="15"/>
      <c r="R21" s="15"/>
      <c r="S21" s="15"/>
      <c r="T21" s="15">
        <f t="shared" si="1"/>
        <v>0</v>
      </c>
      <c r="U21" s="15"/>
      <c r="V21" s="15"/>
      <c r="W21" s="15"/>
      <c r="X21" s="15"/>
      <c r="Y21" s="15">
        <f t="shared" si="2"/>
        <v>0</v>
      </c>
      <c r="Z21" s="15">
        <f t="shared" si="3"/>
        <v>124</v>
      </c>
      <c r="AA21" s="26">
        <f t="shared" si="4"/>
        <v>6.8888888888888888E-2</v>
      </c>
      <c r="AB21" s="11" t="s">
        <v>49</v>
      </c>
      <c r="AC21" s="8"/>
    </row>
    <row r="22" spans="2:30" ht="25.5" x14ac:dyDescent="0.2">
      <c r="B22" s="3"/>
      <c r="C22" s="165"/>
      <c r="D22" s="166"/>
      <c r="E22" s="167"/>
      <c r="F22" s="16"/>
      <c r="G22" s="13" t="s">
        <v>23</v>
      </c>
      <c r="H22" s="9" t="s">
        <v>18</v>
      </c>
      <c r="I22" s="10">
        <v>12720</v>
      </c>
      <c r="J22" s="10">
        <v>12720</v>
      </c>
      <c r="K22" s="10">
        <v>951</v>
      </c>
      <c r="L22" s="10"/>
      <c r="M22" s="10"/>
      <c r="N22" s="10"/>
      <c r="O22" s="15">
        <f t="shared" si="5"/>
        <v>951</v>
      </c>
      <c r="P22" s="15"/>
      <c r="Q22" s="15"/>
      <c r="R22" s="15"/>
      <c r="S22" s="41"/>
      <c r="T22" s="15">
        <f t="shared" si="1"/>
        <v>0</v>
      </c>
      <c r="U22" s="15"/>
      <c r="V22" s="15"/>
      <c r="W22" s="15"/>
      <c r="X22" s="15"/>
      <c r="Y22" s="15">
        <f t="shared" si="2"/>
        <v>0</v>
      </c>
      <c r="Z22" s="15">
        <f t="shared" si="3"/>
        <v>951</v>
      </c>
      <c r="AA22" s="26">
        <f t="shared" si="4"/>
        <v>7.4764150943396224E-2</v>
      </c>
      <c r="AB22" s="11"/>
      <c r="AC22" s="11"/>
    </row>
    <row r="23" spans="2:30" ht="25.5" x14ac:dyDescent="0.2">
      <c r="B23" s="3"/>
      <c r="C23" s="165"/>
      <c r="D23" s="166"/>
      <c r="E23" s="167"/>
      <c r="F23" s="16"/>
      <c r="G23" s="13" t="s">
        <v>52</v>
      </c>
      <c r="H23" s="9" t="s">
        <v>18</v>
      </c>
      <c r="I23" s="10">
        <v>20400</v>
      </c>
      <c r="J23" s="10">
        <v>20400</v>
      </c>
      <c r="K23" s="10">
        <f>984+670</f>
        <v>1654</v>
      </c>
      <c r="L23" s="10"/>
      <c r="M23" s="10"/>
      <c r="N23" s="10"/>
      <c r="O23" s="15">
        <f t="shared" si="5"/>
        <v>1654</v>
      </c>
      <c r="P23" s="15"/>
      <c r="Q23" s="15"/>
      <c r="R23" s="15"/>
      <c r="S23" s="15"/>
      <c r="T23" s="15">
        <f t="shared" si="1"/>
        <v>0</v>
      </c>
      <c r="U23" s="15"/>
      <c r="V23" s="15"/>
      <c r="W23" s="15"/>
      <c r="X23" s="15"/>
      <c r="Y23" s="15">
        <f t="shared" si="2"/>
        <v>0</v>
      </c>
      <c r="Z23" s="15">
        <f t="shared" si="3"/>
        <v>1654</v>
      </c>
      <c r="AA23" s="26">
        <f t="shared" si="4"/>
        <v>8.1078431372549026E-2</v>
      </c>
      <c r="AB23" s="14"/>
      <c r="AC23" s="14"/>
    </row>
    <row r="24" spans="2:30" ht="15" x14ac:dyDescent="0.2">
      <c r="B24" s="3"/>
      <c r="C24" s="165"/>
      <c r="D24" s="166"/>
      <c r="E24" s="167"/>
      <c r="F24" s="16"/>
      <c r="G24" s="13" t="s">
        <v>44</v>
      </c>
      <c r="H24" s="9" t="s">
        <v>18</v>
      </c>
      <c r="I24" s="10">
        <v>4780</v>
      </c>
      <c r="J24" s="15">
        <v>4780</v>
      </c>
      <c r="K24" s="10">
        <v>288</v>
      </c>
      <c r="L24" s="10"/>
      <c r="M24" s="10"/>
      <c r="N24" s="10"/>
      <c r="O24" s="15">
        <f t="shared" si="5"/>
        <v>288</v>
      </c>
      <c r="P24" s="15"/>
      <c r="Q24" s="15"/>
      <c r="R24" s="15"/>
      <c r="S24" s="15"/>
      <c r="T24" s="15">
        <f t="shared" si="1"/>
        <v>0</v>
      </c>
      <c r="U24" s="15"/>
      <c r="V24" s="15"/>
      <c r="W24" s="15"/>
      <c r="X24" s="15"/>
      <c r="Y24" s="15">
        <f t="shared" si="2"/>
        <v>0</v>
      </c>
      <c r="Z24" s="15">
        <f t="shared" si="3"/>
        <v>288</v>
      </c>
      <c r="AA24" s="26">
        <f t="shared" si="4"/>
        <v>6.0251046025104602E-2</v>
      </c>
      <c r="AB24" s="14"/>
      <c r="AC24" s="14"/>
    </row>
    <row r="25" spans="2:30" ht="22.5" customHeight="1" x14ac:dyDescent="0.2">
      <c r="B25" s="150" t="s">
        <v>63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2"/>
    </row>
    <row r="26" spans="2:30" x14ac:dyDescent="0.2">
      <c r="R26" s="2"/>
    </row>
    <row r="27" spans="2:30" x14ac:dyDescent="0.2">
      <c r="I27" s="21"/>
      <c r="R27" s="2"/>
    </row>
    <row r="28" spans="2:30" x14ac:dyDescent="0.2">
      <c r="R28" s="2"/>
    </row>
    <row r="29" spans="2:30" x14ac:dyDescent="0.2">
      <c r="O29" s="21"/>
      <c r="R29" s="2"/>
      <c r="W29" s="21"/>
    </row>
    <row r="30" spans="2:30" x14ac:dyDescent="0.2">
      <c r="I30" s="21"/>
      <c r="J30" s="21"/>
      <c r="O30" s="44"/>
      <c r="P30" s="21"/>
      <c r="R30" s="2"/>
    </row>
    <row r="31" spans="2:30" x14ac:dyDescent="0.2">
      <c r="P31" s="21"/>
      <c r="R31" s="2"/>
      <c r="T31" s="21"/>
      <c r="V31" s="21"/>
      <c r="W31" s="21"/>
    </row>
    <row r="32" spans="2:30" x14ac:dyDescent="0.2">
      <c r="L32" s="21"/>
      <c r="R32" s="2"/>
    </row>
    <row r="33" spans="16:18" x14ac:dyDescent="0.2">
      <c r="P33" s="1" t="s">
        <v>56</v>
      </c>
      <c r="R33" s="43"/>
    </row>
  </sheetData>
  <mergeCells count="30">
    <mergeCell ref="B25:AC25"/>
    <mergeCell ref="C15:AC15"/>
    <mergeCell ref="C16:E16"/>
    <mergeCell ref="F10:AC10"/>
    <mergeCell ref="F9:AC9"/>
    <mergeCell ref="B10:E10"/>
    <mergeCell ref="B13:E13"/>
    <mergeCell ref="B14:E14"/>
    <mergeCell ref="C21:E21"/>
    <mergeCell ref="C24:E24"/>
    <mergeCell ref="C22:E22"/>
    <mergeCell ref="B12:AB12"/>
    <mergeCell ref="F14:AC14"/>
    <mergeCell ref="F13:AC13"/>
    <mergeCell ref="C17:E17"/>
    <mergeCell ref="C23:E23"/>
    <mergeCell ref="B2:AC2"/>
    <mergeCell ref="B5:D5"/>
    <mergeCell ref="B9:E9"/>
    <mergeCell ref="B11:E11"/>
    <mergeCell ref="E6:AC6"/>
    <mergeCell ref="E7:AC7"/>
    <mergeCell ref="B7:D7"/>
    <mergeCell ref="F11:AC11"/>
    <mergeCell ref="B8:AC8"/>
    <mergeCell ref="B3:AC3"/>
    <mergeCell ref="B4:D4"/>
    <mergeCell ref="B6:D6"/>
    <mergeCell ref="E4:AC4"/>
    <mergeCell ref="E5:AC5"/>
  </mergeCells>
  <printOptions horizontalCentered="1"/>
  <pageMargins left="0.19685039370078741" right="0" top="0" bottom="0" header="0.39370078740157483" footer="0.39370078740157483"/>
  <pageSetup scale="40" orientation="landscape" r:id="rId1"/>
  <headerFooter scaleWithDoc="0" alignWithMargins="0"/>
  <rowBreaks count="1" manualBreakCount="1">
    <brk id="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E4A4-30C3-46FD-8731-309B8CB863F2}">
  <dimension ref="A1:AB25"/>
  <sheetViews>
    <sheetView tabSelected="1" workbookViewId="0">
      <selection activeCell="AF18" sqref="AF18"/>
    </sheetView>
  </sheetViews>
  <sheetFormatPr baseColWidth="10" defaultRowHeight="15" x14ac:dyDescent="0.25"/>
  <cols>
    <col min="1" max="1" width="4.140625" customWidth="1"/>
    <col min="2" max="2" width="12.28515625" customWidth="1"/>
    <col min="3" max="3" width="2.85546875" customWidth="1"/>
    <col min="4" max="4" width="11" customWidth="1"/>
    <col min="5" max="6" width="23" customWidth="1"/>
    <col min="7" max="7" width="12.7109375" customWidth="1"/>
    <col min="8" max="9" width="9.7109375" customWidth="1"/>
    <col min="10" max="10" width="6.140625" customWidth="1"/>
    <col min="11" max="13" width="0" hidden="1" customWidth="1"/>
    <col min="14" max="14" width="14.140625" customWidth="1"/>
    <col min="15" max="24" width="0" hidden="1" customWidth="1"/>
    <col min="25" max="25" width="11.140625" customWidth="1"/>
    <col min="27" max="27" width="15" customWidth="1"/>
    <col min="28" max="28" width="19.42578125" customWidth="1"/>
  </cols>
  <sheetData>
    <row r="1" spans="1:28" ht="18" x14ac:dyDescent="0.25">
      <c r="A1" s="8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x14ac:dyDescent="0.25">
      <c r="A2" s="85" t="s">
        <v>57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1:28" ht="18.75" x14ac:dyDescent="0.25">
      <c r="A3" s="146" t="s">
        <v>55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</row>
    <row r="4" spans="1:28" x14ac:dyDescent="0.25">
      <c r="A4" s="89" t="s">
        <v>38</v>
      </c>
      <c r="B4" s="89"/>
      <c r="C4" s="89"/>
      <c r="D4" s="148" t="s">
        <v>0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</row>
    <row r="5" spans="1:28" x14ac:dyDescent="0.25">
      <c r="A5" s="82" t="s">
        <v>39</v>
      </c>
      <c r="B5" s="82"/>
      <c r="C5" s="82"/>
      <c r="D5" s="149" t="s">
        <v>1</v>
      </c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</row>
    <row r="6" spans="1:28" ht="20.25" customHeight="1" x14ac:dyDescent="0.25">
      <c r="A6" s="147" t="s">
        <v>40</v>
      </c>
      <c r="B6" s="147"/>
      <c r="C6" s="147"/>
      <c r="D6" s="137" t="s">
        <v>24</v>
      </c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9"/>
    </row>
    <row r="7" spans="1:28" ht="136.5" customHeight="1" x14ac:dyDescent="0.25">
      <c r="A7" s="140" t="s">
        <v>2</v>
      </c>
      <c r="B7" s="141"/>
      <c r="C7" s="142"/>
      <c r="D7" s="95" t="s">
        <v>64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7"/>
    </row>
    <row r="8" spans="1:28" ht="19.5" x14ac:dyDescent="0.25">
      <c r="A8" s="143" t="s">
        <v>42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5"/>
    </row>
    <row r="9" spans="1:28" ht="17.25" customHeight="1" x14ac:dyDescent="0.25">
      <c r="A9" s="133" t="s">
        <v>32</v>
      </c>
      <c r="B9" s="133"/>
      <c r="C9" s="133"/>
      <c r="D9" s="133"/>
      <c r="E9" s="159" t="s">
        <v>41</v>
      </c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1"/>
    </row>
    <row r="10" spans="1:28" ht="15.75" x14ac:dyDescent="0.25">
      <c r="A10" s="162" t="s">
        <v>25</v>
      </c>
      <c r="B10" s="162"/>
      <c r="C10" s="162"/>
      <c r="D10" s="162"/>
      <c r="E10" s="110" t="s">
        <v>53</v>
      </c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</row>
    <row r="11" spans="1:28" ht="15.75" x14ac:dyDescent="0.25">
      <c r="A11" s="134" t="s">
        <v>43</v>
      </c>
      <c r="B11" s="135"/>
      <c r="C11" s="135"/>
      <c r="D11" s="136"/>
      <c r="E11" s="114" t="s">
        <v>54</v>
      </c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6"/>
    </row>
    <row r="12" spans="1:28" ht="15.75" x14ac:dyDescent="0.25">
      <c r="A12" s="168" t="s">
        <v>36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40"/>
    </row>
    <row r="13" spans="1:28" ht="15.75" x14ac:dyDescent="0.25">
      <c r="A13" s="163" t="s">
        <v>33</v>
      </c>
      <c r="B13" s="163"/>
      <c r="C13" s="163"/>
      <c r="D13" s="163"/>
      <c r="E13" s="120" t="s">
        <v>50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2"/>
    </row>
    <row r="14" spans="1:28" ht="15.75" x14ac:dyDescent="0.25">
      <c r="A14" s="163" t="s">
        <v>34</v>
      </c>
      <c r="B14" s="163"/>
      <c r="C14" s="163"/>
      <c r="D14" s="163"/>
      <c r="E14" s="170" t="s">
        <v>35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2"/>
    </row>
    <row r="15" spans="1:28" ht="15.75" x14ac:dyDescent="0.25">
      <c r="A15" s="31"/>
      <c r="B15" s="153" t="s">
        <v>58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5"/>
    </row>
    <row r="16" spans="1:28" ht="62.25" x14ac:dyDescent="0.25">
      <c r="A16" s="34" t="s">
        <v>37</v>
      </c>
      <c r="B16" s="156" t="s">
        <v>26</v>
      </c>
      <c r="C16" s="157"/>
      <c r="D16" s="158"/>
      <c r="E16" s="35" t="s">
        <v>27</v>
      </c>
      <c r="F16" s="39" t="s">
        <v>4</v>
      </c>
      <c r="G16" s="38" t="s">
        <v>3</v>
      </c>
      <c r="H16" s="36" t="s">
        <v>28</v>
      </c>
      <c r="I16" s="36" t="s">
        <v>45</v>
      </c>
      <c r="J16" s="4" t="s">
        <v>5</v>
      </c>
      <c r="K16" s="4" t="s">
        <v>6</v>
      </c>
      <c r="L16" s="4" t="s">
        <v>7</v>
      </c>
      <c r="M16" s="4" t="s">
        <v>8</v>
      </c>
      <c r="N16" s="17" t="s">
        <v>46</v>
      </c>
      <c r="O16" s="5" t="s">
        <v>9</v>
      </c>
      <c r="P16" s="5" t="s">
        <v>10</v>
      </c>
      <c r="Q16" s="5" t="s">
        <v>11</v>
      </c>
      <c r="R16" s="5" t="s">
        <v>12</v>
      </c>
      <c r="S16" s="17" t="s">
        <v>47</v>
      </c>
      <c r="T16" s="5" t="s">
        <v>13</v>
      </c>
      <c r="U16" s="5" t="s">
        <v>14</v>
      </c>
      <c r="V16" s="5" t="s">
        <v>15</v>
      </c>
      <c r="W16" s="5" t="s">
        <v>16</v>
      </c>
      <c r="X16" s="17" t="s">
        <v>48</v>
      </c>
      <c r="Y16" s="32" t="s">
        <v>29</v>
      </c>
      <c r="Z16" s="32" t="s">
        <v>30</v>
      </c>
      <c r="AA16" s="33" t="s">
        <v>59</v>
      </c>
      <c r="AB16" s="32" t="s">
        <v>31</v>
      </c>
    </row>
    <row r="17" spans="1:28" ht="51" x14ac:dyDescent="0.25">
      <c r="A17" s="3"/>
      <c r="B17" s="173" t="s">
        <v>51</v>
      </c>
      <c r="C17" s="173"/>
      <c r="D17" s="173"/>
      <c r="E17" s="24" t="s">
        <v>61</v>
      </c>
      <c r="F17" s="10"/>
      <c r="G17" s="7" t="s">
        <v>17</v>
      </c>
      <c r="H17" s="11">
        <v>26700</v>
      </c>
      <c r="I17" s="11">
        <v>26700</v>
      </c>
      <c r="J17" s="11">
        <f>+J18+J19+J20</f>
        <v>2346</v>
      </c>
      <c r="K17" s="11">
        <f t="shared" ref="K17:M17" si="0">+K18+K19+K20</f>
        <v>0</v>
      </c>
      <c r="L17" s="11">
        <f t="shared" si="0"/>
        <v>0</v>
      </c>
      <c r="M17" s="11">
        <f t="shared" si="0"/>
        <v>0</v>
      </c>
      <c r="N17" s="25">
        <f>SUM(J17:M17)</f>
        <v>2346</v>
      </c>
      <c r="O17" s="25"/>
      <c r="P17" s="25"/>
      <c r="Q17" s="25"/>
      <c r="R17" s="25"/>
      <c r="S17" s="25">
        <f>SUM(O17:R17)</f>
        <v>0</v>
      </c>
      <c r="T17" s="25"/>
      <c r="U17" s="25"/>
      <c r="V17" s="25"/>
      <c r="W17" s="25"/>
      <c r="X17" s="25">
        <f>SUM(T17:W17)</f>
        <v>0</v>
      </c>
      <c r="Y17" s="25">
        <f>+X17+S17+N17</f>
        <v>2346</v>
      </c>
      <c r="Z17" s="18">
        <f>SUM(Y17/I17)</f>
        <v>8.7865168539325841E-2</v>
      </c>
      <c r="AA17" s="6">
        <v>21358000</v>
      </c>
      <c r="AB17" s="19" t="s">
        <v>60</v>
      </c>
    </row>
    <row r="18" spans="1:28" ht="38.25" x14ac:dyDescent="0.25">
      <c r="A18" s="3"/>
      <c r="B18" s="27"/>
      <c r="C18" s="28"/>
      <c r="D18" s="29"/>
      <c r="E18" s="37"/>
      <c r="F18" s="13" t="s">
        <v>19</v>
      </c>
      <c r="G18" s="9" t="s">
        <v>62</v>
      </c>
      <c r="H18" s="20">
        <v>20000</v>
      </c>
      <c r="I18" s="10">
        <v>20000</v>
      </c>
      <c r="J18" s="10">
        <f>1608+738-25-505</f>
        <v>1816</v>
      </c>
      <c r="K18" s="10"/>
      <c r="L18" s="10"/>
      <c r="M18" s="10"/>
      <c r="N18" s="10">
        <f>SUM(J18:M18)</f>
        <v>1816</v>
      </c>
      <c r="O18" s="10"/>
      <c r="P18" s="10"/>
      <c r="Q18" s="10"/>
      <c r="R18" s="10"/>
      <c r="S18" s="10">
        <f t="shared" ref="S18:S24" si="1">SUM(O18:R18)</f>
        <v>0</v>
      </c>
      <c r="T18" s="10"/>
      <c r="U18" s="10"/>
      <c r="V18" s="10"/>
      <c r="W18" s="10"/>
      <c r="X18" s="10">
        <f t="shared" ref="X18:X24" si="2">SUM(T18:W18)</f>
        <v>0</v>
      </c>
      <c r="Y18" s="15">
        <f t="shared" ref="Y18:Y24" si="3">+X18+S18+N18</f>
        <v>1816</v>
      </c>
      <c r="Z18" s="26">
        <f t="shared" ref="Z18:Z24" si="4">SUM(Y18/I18)</f>
        <v>9.0800000000000006E-2</v>
      </c>
      <c r="AA18" s="6"/>
      <c r="AB18" s="6"/>
    </row>
    <row r="19" spans="1:28" ht="38.25" x14ac:dyDescent="0.25">
      <c r="A19" s="3"/>
      <c r="B19" s="27"/>
      <c r="C19" s="28"/>
      <c r="D19" s="29"/>
      <c r="E19" s="12"/>
      <c r="F19" s="13" t="s">
        <v>20</v>
      </c>
      <c r="G19" s="9" t="s">
        <v>62</v>
      </c>
      <c r="H19" s="20">
        <v>1200</v>
      </c>
      <c r="I19" s="10">
        <v>1200</v>
      </c>
      <c r="J19" s="10">
        <v>25</v>
      </c>
      <c r="K19" s="10"/>
      <c r="L19" s="10"/>
      <c r="M19" s="10"/>
      <c r="N19" s="10">
        <f t="shared" ref="N19:N24" si="5">SUM(J19:M19)</f>
        <v>25</v>
      </c>
      <c r="O19" s="10"/>
      <c r="P19" s="10"/>
      <c r="Q19" s="10"/>
      <c r="R19" s="10"/>
      <c r="S19" s="42">
        <f t="shared" si="1"/>
        <v>0</v>
      </c>
      <c r="T19" s="10"/>
      <c r="U19" s="10"/>
      <c r="V19" s="10"/>
      <c r="W19" s="10"/>
      <c r="X19" s="10">
        <f t="shared" si="2"/>
        <v>0</v>
      </c>
      <c r="Y19" s="15">
        <f t="shared" si="3"/>
        <v>25</v>
      </c>
      <c r="Z19" s="26">
        <f>SUM(Y19/I19)</f>
        <v>2.0833333333333332E-2</v>
      </c>
      <c r="AA19" s="6"/>
      <c r="AB19" s="6"/>
    </row>
    <row r="20" spans="1:28" ht="38.25" x14ac:dyDescent="0.25">
      <c r="A20" s="3"/>
      <c r="B20" s="27"/>
      <c r="C20" s="28"/>
      <c r="D20" s="29"/>
      <c r="E20" s="12"/>
      <c r="F20" s="13" t="s">
        <v>21</v>
      </c>
      <c r="G20" s="9" t="s">
        <v>62</v>
      </c>
      <c r="H20" s="20">
        <v>5500</v>
      </c>
      <c r="I20" s="10">
        <v>5500</v>
      </c>
      <c r="J20" s="10">
        <f>17+20+468</f>
        <v>505</v>
      </c>
      <c r="K20" s="10"/>
      <c r="L20" s="10"/>
      <c r="M20" s="10"/>
      <c r="N20" s="10">
        <f t="shared" si="5"/>
        <v>505</v>
      </c>
      <c r="O20" s="10"/>
      <c r="P20" s="10"/>
      <c r="Q20" s="10"/>
      <c r="R20" s="10"/>
      <c r="S20" s="10">
        <f t="shared" si="1"/>
        <v>0</v>
      </c>
      <c r="T20" s="10"/>
      <c r="U20" s="10"/>
      <c r="V20" s="10"/>
      <c r="W20" s="10"/>
      <c r="X20" s="10">
        <f t="shared" si="2"/>
        <v>0</v>
      </c>
      <c r="Y20" s="15">
        <f t="shared" si="3"/>
        <v>505</v>
      </c>
      <c r="Z20" s="26">
        <f t="shared" si="4"/>
        <v>9.1818181818181813E-2</v>
      </c>
      <c r="AA20" s="6"/>
      <c r="AB20" s="6"/>
    </row>
    <row r="21" spans="1:28" ht="51" x14ac:dyDescent="0.25">
      <c r="A21" s="3"/>
      <c r="B21" s="164"/>
      <c r="C21" s="164"/>
      <c r="D21" s="164"/>
      <c r="E21" s="9"/>
      <c r="F21" s="13" t="s">
        <v>22</v>
      </c>
      <c r="G21" s="9" t="s">
        <v>62</v>
      </c>
      <c r="H21" s="20">
        <v>1800</v>
      </c>
      <c r="I21" s="10">
        <v>1800</v>
      </c>
      <c r="J21" s="10">
        <v>124</v>
      </c>
      <c r="K21" s="10"/>
      <c r="L21" s="10"/>
      <c r="M21" s="10"/>
      <c r="N21" s="15">
        <f t="shared" si="5"/>
        <v>124</v>
      </c>
      <c r="O21" s="15"/>
      <c r="P21" s="15"/>
      <c r="Q21" s="15"/>
      <c r="R21" s="15"/>
      <c r="S21" s="15">
        <f t="shared" si="1"/>
        <v>0</v>
      </c>
      <c r="T21" s="15"/>
      <c r="U21" s="15"/>
      <c r="V21" s="15"/>
      <c r="W21" s="15"/>
      <c r="X21" s="15">
        <f t="shared" si="2"/>
        <v>0</v>
      </c>
      <c r="Y21" s="15">
        <f t="shared" si="3"/>
        <v>124</v>
      </c>
      <c r="Z21" s="26">
        <f t="shared" si="4"/>
        <v>6.8888888888888888E-2</v>
      </c>
      <c r="AA21" s="11" t="s">
        <v>49</v>
      </c>
      <c r="AB21" s="8"/>
    </row>
    <row r="22" spans="1:28" ht="25.5" x14ac:dyDescent="0.25">
      <c r="A22" s="3"/>
      <c r="B22" s="165"/>
      <c r="C22" s="166"/>
      <c r="D22" s="167"/>
      <c r="E22" s="16"/>
      <c r="F22" s="13" t="s">
        <v>23</v>
      </c>
      <c r="G22" s="9" t="s">
        <v>18</v>
      </c>
      <c r="H22" s="10">
        <v>12720</v>
      </c>
      <c r="I22" s="10">
        <v>12720</v>
      </c>
      <c r="J22" s="10">
        <v>951</v>
      </c>
      <c r="K22" s="10"/>
      <c r="L22" s="10"/>
      <c r="M22" s="10"/>
      <c r="N22" s="15">
        <f t="shared" si="5"/>
        <v>951</v>
      </c>
      <c r="O22" s="15"/>
      <c r="P22" s="15"/>
      <c r="Q22" s="15"/>
      <c r="R22" s="41"/>
      <c r="S22" s="15">
        <f t="shared" si="1"/>
        <v>0</v>
      </c>
      <c r="T22" s="15"/>
      <c r="U22" s="15"/>
      <c r="V22" s="15"/>
      <c r="W22" s="15"/>
      <c r="X22" s="15">
        <f t="shared" si="2"/>
        <v>0</v>
      </c>
      <c r="Y22" s="15">
        <f t="shared" si="3"/>
        <v>951</v>
      </c>
      <c r="Z22" s="26">
        <f t="shared" si="4"/>
        <v>7.4764150943396224E-2</v>
      </c>
      <c r="AA22" s="11"/>
      <c r="AB22" s="11"/>
    </row>
    <row r="23" spans="1:28" ht="25.5" x14ac:dyDescent="0.25">
      <c r="A23" s="3"/>
      <c r="B23" s="165"/>
      <c r="C23" s="166"/>
      <c r="D23" s="167"/>
      <c r="E23" s="16"/>
      <c r="F23" s="13" t="s">
        <v>52</v>
      </c>
      <c r="G23" s="9" t="s">
        <v>18</v>
      </c>
      <c r="H23" s="10">
        <v>20400</v>
      </c>
      <c r="I23" s="10">
        <v>20400</v>
      </c>
      <c r="J23" s="10">
        <f>984+670</f>
        <v>1654</v>
      </c>
      <c r="K23" s="10"/>
      <c r="L23" s="10"/>
      <c r="M23" s="10"/>
      <c r="N23" s="15">
        <f t="shared" si="5"/>
        <v>1654</v>
      </c>
      <c r="O23" s="15"/>
      <c r="P23" s="15"/>
      <c r="Q23" s="15"/>
      <c r="R23" s="15"/>
      <c r="S23" s="15">
        <f t="shared" si="1"/>
        <v>0</v>
      </c>
      <c r="T23" s="15"/>
      <c r="U23" s="15"/>
      <c r="V23" s="15"/>
      <c r="W23" s="15"/>
      <c r="X23" s="15">
        <f t="shared" si="2"/>
        <v>0</v>
      </c>
      <c r="Y23" s="15">
        <f t="shared" si="3"/>
        <v>1654</v>
      </c>
      <c r="Z23" s="26">
        <f t="shared" si="4"/>
        <v>8.1078431372549026E-2</v>
      </c>
      <c r="AA23" s="14"/>
      <c r="AB23" s="14"/>
    </row>
    <row r="24" spans="1:28" x14ac:dyDescent="0.25">
      <c r="A24" s="3"/>
      <c r="B24" s="165"/>
      <c r="C24" s="166"/>
      <c r="D24" s="167"/>
      <c r="E24" s="16"/>
      <c r="F24" s="13" t="s">
        <v>44</v>
      </c>
      <c r="G24" s="9" t="s">
        <v>18</v>
      </c>
      <c r="H24" s="10">
        <v>4780</v>
      </c>
      <c r="I24" s="15">
        <v>4780</v>
      </c>
      <c r="J24" s="10">
        <v>288</v>
      </c>
      <c r="K24" s="10"/>
      <c r="L24" s="10"/>
      <c r="M24" s="10"/>
      <c r="N24" s="15">
        <f t="shared" si="5"/>
        <v>288</v>
      </c>
      <c r="O24" s="15"/>
      <c r="P24" s="15"/>
      <c r="Q24" s="15"/>
      <c r="R24" s="15"/>
      <c r="S24" s="15">
        <f t="shared" si="1"/>
        <v>0</v>
      </c>
      <c r="T24" s="15"/>
      <c r="U24" s="15"/>
      <c r="V24" s="15"/>
      <c r="W24" s="15"/>
      <c r="X24" s="15">
        <f t="shared" si="2"/>
        <v>0</v>
      </c>
      <c r="Y24" s="15">
        <f t="shared" si="3"/>
        <v>288</v>
      </c>
      <c r="Z24" s="26">
        <f t="shared" si="4"/>
        <v>6.0251046025104602E-2</v>
      </c>
      <c r="AA24" s="14"/>
      <c r="AB24" s="14"/>
    </row>
    <row r="25" spans="1:28" ht="15.75" x14ac:dyDescent="0.25">
      <c r="A25" s="150" t="s">
        <v>63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2"/>
    </row>
  </sheetData>
  <mergeCells count="30">
    <mergeCell ref="B22:D22"/>
    <mergeCell ref="B23:D23"/>
    <mergeCell ref="B24:D24"/>
    <mergeCell ref="A25:AB25"/>
    <mergeCell ref="A14:D14"/>
    <mergeCell ref="E14:AB14"/>
    <mergeCell ref="B15:AB15"/>
    <mergeCell ref="B16:D16"/>
    <mergeCell ref="B17:D17"/>
    <mergeCell ref="B21:D21"/>
    <mergeCell ref="A13:D13"/>
    <mergeCell ref="E13:AB13"/>
    <mergeCell ref="A6:C6"/>
    <mergeCell ref="D6:AB6"/>
    <mergeCell ref="A7:C7"/>
    <mergeCell ref="D7:AB7"/>
    <mergeCell ref="A8:AB8"/>
    <mergeCell ref="A9:D9"/>
    <mergeCell ref="E9:AB9"/>
    <mergeCell ref="A10:D10"/>
    <mergeCell ref="E10:AB10"/>
    <mergeCell ref="A11:D11"/>
    <mergeCell ref="E11:AB11"/>
    <mergeCell ref="A12:AA12"/>
    <mergeCell ref="A2:AB2"/>
    <mergeCell ref="A3:AB3"/>
    <mergeCell ref="A4:C4"/>
    <mergeCell ref="D4:AB4"/>
    <mergeCell ref="A5:C5"/>
    <mergeCell ref="D5:AB5"/>
  </mergeCells>
  <printOptions horizontalCentered="1"/>
  <pageMargins left="0.31496062992125984" right="0.70866141732283472" top="0.35433070866141736" bottom="0.35433070866141736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PROYECCION 2025</vt:lpstr>
      <vt:lpstr>EJECUCION</vt:lpstr>
      <vt:lpstr>EJECUCIÓN</vt:lpstr>
      <vt:lpstr>EJECUCION!Área_de_impresión</vt:lpstr>
      <vt:lpstr>EJECUCION!Títulos_a_imprimir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2025-02-06T00:51:18Z</cp:lastPrinted>
  <dcterms:created xsi:type="dcterms:W3CDTF">2019-01-08T14:24:40Z</dcterms:created>
  <dcterms:modified xsi:type="dcterms:W3CDTF">2025-02-06T01:01:47Z</dcterms:modified>
</cp:coreProperties>
</file>